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henrik_nylundalvaer_gymogturn_no/Documents/"/>
    </mc:Choice>
  </mc:AlternateContent>
  <xr:revisionPtr revIDLastSave="0" documentId="8_{3A82EBAD-E096-4941-9B5A-2FBD2ED52773}" xr6:coauthVersionLast="47" xr6:coauthVersionMax="47" xr10:uidLastSave="{00000000-0000-0000-0000-000000000000}"/>
  <bookViews>
    <workbookView xWindow="-105" yWindow="0" windowWidth="29010" windowHeight="15585" xr2:uid="{00000000-000D-0000-FFFF-FFFF00000000}"/>
  </bookViews>
  <sheets>
    <sheet name="2026 v4 jun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6" i="1" l="1"/>
  <c r="AQ16" i="1"/>
  <c r="AQ17" i="1"/>
  <c r="BG33" i="1"/>
  <c r="AV33" i="1"/>
  <c r="AL33" i="1"/>
  <c r="AG33" i="1"/>
  <c r="W33" i="1"/>
  <c r="M33" i="1"/>
  <c r="C33" i="1"/>
  <c r="BG32" i="1"/>
  <c r="BB32" i="1"/>
  <c r="AV32" i="1"/>
  <c r="AQ32" i="1"/>
  <c r="AL32" i="1"/>
  <c r="AG32" i="1"/>
  <c r="AB32" i="1"/>
  <c r="W32" i="1"/>
  <c r="R32" i="1"/>
  <c r="M32" i="1"/>
  <c r="C32" i="1"/>
  <c r="BG31" i="1"/>
  <c r="BB31" i="1"/>
  <c r="AV31" i="1"/>
  <c r="AQ31" i="1"/>
  <c r="AL31" i="1"/>
  <c r="AG31" i="1"/>
  <c r="AB31" i="1"/>
  <c r="W31" i="1"/>
  <c r="R31" i="1"/>
  <c r="M31" i="1"/>
  <c r="C31" i="1"/>
  <c r="BG30" i="1"/>
  <c r="BB30" i="1"/>
  <c r="AV30" i="1"/>
  <c r="AQ30" i="1"/>
  <c r="AL30" i="1"/>
  <c r="AG30" i="1"/>
  <c r="AB30" i="1"/>
  <c r="W30" i="1"/>
  <c r="R30" i="1"/>
  <c r="M30" i="1"/>
  <c r="H30" i="1"/>
  <c r="C30" i="1"/>
  <c r="BG29" i="1"/>
  <c r="BB29" i="1"/>
  <c r="AV29" i="1"/>
  <c r="AQ29" i="1"/>
  <c r="AL29" i="1"/>
  <c r="AG29" i="1"/>
  <c r="AB29" i="1"/>
  <c r="W29" i="1"/>
  <c r="R29" i="1"/>
  <c r="M29" i="1"/>
  <c r="H29" i="1"/>
  <c r="C29" i="1"/>
  <c r="BG28" i="1"/>
  <c r="BB28" i="1"/>
  <c r="AV28" i="1"/>
  <c r="AQ28" i="1"/>
  <c r="AL28" i="1"/>
  <c r="AG28" i="1"/>
  <c r="AB28" i="1"/>
  <c r="W28" i="1"/>
  <c r="R28" i="1"/>
  <c r="M28" i="1"/>
  <c r="H28" i="1"/>
  <c r="C28" i="1"/>
  <c r="BG27" i="1"/>
  <c r="BB27" i="1"/>
  <c r="AV27" i="1"/>
  <c r="AQ27" i="1"/>
  <c r="AL27" i="1"/>
  <c r="AG27" i="1"/>
  <c r="AB27" i="1"/>
  <c r="W27" i="1"/>
  <c r="R27" i="1"/>
  <c r="M27" i="1"/>
  <c r="H27" i="1"/>
  <c r="C27" i="1"/>
  <c r="BG26" i="1"/>
  <c r="BB26" i="1"/>
  <c r="AV26" i="1"/>
  <c r="AQ26" i="1"/>
  <c r="AL26" i="1"/>
  <c r="AG26" i="1"/>
  <c r="AB26" i="1"/>
  <c r="W26" i="1"/>
  <c r="R26" i="1"/>
  <c r="M26" i="1"/>
  <c r="H26" i="1"/>
  <c r="C26" i="1"/>
  <c r="BG25" i="1"/>
  <c r="BB25" i="1"/>
  <c r="AV25" i="1"/>
  <c r="AQ25" i="1"/>
  <c r="AL25" i="1"/>
  <c r="AG25" i="1"/>
  <c r="AB25" i="1"/>
  <c r="W25" i="1"/>
  <c r="R25" i="1"/>
  <c r="M25" i="1"/>
  <c r="H25" i="1"/>
  <c r="C25" i="1"/>
  <c r="BG24" i="1"/>
  <c r="BB24" i="1"/>
  <c r="AV24" i="1"/>
  <c r="AQ24" i="1"/>
  <c r="AL24" i="1"/>
  <c r="AG24" i="1"/>
  <c r="AB24" i="1"/>
  <c r="W24" i="1"/>
  <c r="R24" i="1"/>
  <c r="M24" i="1"/>
  <c r="H24" i="1"/>
  <c r="C24" i="1"/>
  <c r="BG23" i="1"/>
  <c r="BB23" i="1"/>
  <c r="AV23" i="1"/>
  <c r="AQ23" i="1"/>
  <c r="AL23" i="1"/>
  <c r="AG23" i="1"/>
  <c r="AB23" i="1"/>
  <c r="W23" i="1"/>
  <c r="R23" i="1"/>
  <c r="M23" i="1"/>
  <c r="H23" i="1"/>
  <c r="C23" i="1"/>
  <c r="BG22" i="1"/>
  <c r="BB22" i="1"/>
  <c r="AV22" i="1"/>
  <c r="AQ22" i="1"/>
  <c r="AL22" i="1"/>
  <c r="AG22" i="1"/>
  <c r="AB22" i="1"/>
  <c r="W22" i="1"/>
  <c r="R22" i="1"/>
  <c r="M22" i="1"/>
  <c r="H22" i="1"/>
  <c r="C22" i="1"/>
  <c r="BG21" i="1"/>
  <c r="BB21" i="1"/>
  <c r="AV21" i="1"/>
  <c r="AQ21" i="1"/>
  <c r="AL21" i="1"/>
  <c r="AG21" i="1"/>
  <c r="AB21" i="1"/>
  <c r="W21" i="1"/>
  <c r="R21" i="1"/>
  <c r="M21" i="1"/>
  <c r="H21" i="1"/>
  <c r="C21" i="1"/>
  <c r="BG20" i="1"/>
  <c r="BB20" i="1"/>
  <c r="AV20" i="1"/>
  <c r="AQ20" i="1"/>
  <c r="AL20" i="1"/>
  <c r="AG20" i="1"/>
  <c r="AB20" i="1"/>
  <c r="W20" i="1"/>
  <c r="R20" i="1"/>
  <c r="M20" i="1"/>
  <c r="H20" i="1"/>
  <c r="C20" i="1"/>
  <c r="BG19" i="1"/>
  <c r="BB19" i="1"/>
  <c r="AV19" i="1"/>
  <c r="AQ19" i="1"/>
  <c r="AL19" i="1"/>
  <c r="AG19" i="1"/>
  <c r="AB19" i="1"/>
  <c r="W19" i="1"/>
  <c r="R19" i="1"/>
  <c r="M19" i="1"/>
  <c r="H19" i="1"/>
  <c r="C19" i="1"/>
  <c r="BG18" i="1"/>
  <c r="BB18" i="1"/>
  <c r="AV18" i="1"/>
  <c r="AQ18" i="1"/>
  <c r="AL18" i="1"/>
  <c r="AG18" i="1"/>
  <c r="AB18" i="1"/>
  <c r="W18" i="1"/>
  <c r="R18" i="1"/>
  <c r="M18" i="1"/>
  <c r="H18" i="1"/>
  <c r="C18" i="1"/>
  <c r="BG17" i="1"/>
  <c r="BB17" i="1"/>
  <c r="AV17" i="1"/>
  <c r="AL17" i="1"/>
  <c r="AG17" i="1"/>
  <c r="AB17" i="1"/>
  <c r="W17" i="1"/>
  <c r="R17" i="1"/>
  <c r="M17" i="1"/>
  <c r="H17" i="1"/>
  <c r="C17" i="1"/>
  <c r="BG16" i="1"/>
  <c r="BB16" i="1"/>
  <c r="AV16" i="1"/>
  <c r="AG16" i="1"/>
  <c r="AB16" i="1"/>
  <c r="W16" i="1"/>
  <c r="R16" i="1"/>
  <c r="M16" i="1"/>
  <c r="H16" i="1"/>
  <c r="C16" i="1"/>
  <c r="BG15" i="1"/>
  <c r="BB15" i="1"/>
  <c r="AV15" i="1"/>
  <c r="AQ15" i="1"/>
  <c r="AL15" i="1"/>
  <c r="AG15" i="1"/>
  <c r="AB15" i="1"/>
  <c r="W15" i="1"/>
  <c r="R15" i="1"/>
  <c r="M15" i="1"/>
  <c r="H15" i="1"/>
  <c r="C15" i="1"/>
  <c r="BG14" i="1"/>
  <c r="BB14" i="1"/>
  <c r="AV14" i="1"/>
  <c r="AQ14" i="1"/>
  <c r="AL14" i="1"/>
  <c r="AG14" i="1"/>
  <c r="AB14" i="1"/>
  <c r="W14" i="1"/>
  <c r="R14" i="1"/>
  <c r="M14" i="1"/>
  <c r="H14" i="1"/>
  <c r="C14" i="1"/>
  <c r="BG13" i="1"/>
  <c r="BB13" i="1"/>
  <c r="AV13" i="1"/>
  <c r="AQ13" i="1"/>
  <c r="AL13" i="1"/>
  <c r="AG13" i="1"/>
  <c r="AB13" i="1"/>
  <c r="W13" i="1"/>
  <c r="R13" i="1"/>
  <c r="M13" i="1"/>
  <c r="H13" i="1"/>
  <c r="C13" i="1"/>
  <c r="BG12" i="1"/>
  <c r="BB12" i="1"/>
  <c r="AV12" i="1"/>
  <c r="AQ12" i="1"/>
  <c r="AL12" i="1"/>
  <c r="AG12" i="1"/>
  <c r="AB12" i="1"/>
  <c r="W12" i="1"/>
  <c r="R12" i="1"/>
  <c r="M12" i="1"/>
  <c r="H12" i="1"/>
  <c r="C12" i="1"/>
  <c r="BG11" i="1"/>
  <c r="BB11" i="1"/>
  <c r="AV11" i="1"/>
  <c r="AQ11" i="1"/>
  <c r="AL11" i="1"/>
  <c r="AG11" i="1"/>
  <c r="AB11" i="1"/>
  <c r="W11" i="1"/>
  <c r="R11" i="1"/>
  <c r="M11" i="1"/>
  <c r="H11" i="1"/>
  <c r="C11" i="1"/>
  <c r="BG10" i="1"/>
  <c r="BB10" i="1"/>
  <c r="AV10" i="1"/>
  <c r="AQ10" i="1"/>
  <c r="AL10" i="1"/>
  <c r="AG10" i="1"/>
  <c r="AB10" i="1"/>
  <c r="W10" i="1"/>
  <c r="R10" i="1"/>
  <c r="M10" i="1"/>
  <c r="H10" i="1"/>
  <c r="C10" i="1"/>
  <c r="BG9" i="1"/>
  <c r="BB9" i="1"/>
  <c r="AV9" i="1"/>
  <c r="AQ9" i="1"/>
  <c r="AL9" i="1"/>
  <c r="AG9" i="1"/>
  <c r="AB9" i="1"/>
  <c r="W9" i="1"/>
  <c r="R9" i="1"/>
  <c r="M9" i="1"/>
  <c r="H9" i="1"/>
  <c r="C9" i="1"/>
  <c r="BG8" i="1"/>
  <c r="BB8" i="1"/>
  <c r="AV8" i="1"/>
  <c r="AQ8" i="1"/>
  <c r="AL8" i="1"/>
  <c r="AG8" i="1"/>
  <c r="AB8" i="1"/>
  <c r="W8" i="1"/>
  <c r="R8" i="1"/>
  <c r="M8" i="1"/>
  <c r="H8" i="1"/>
  <c r="C8" i="1"/>
  <c r="BG7" i="1"/>
  <c r="BB7" i="1"/>
  <c r="AV7" i="1"/>
  <c r="AQ7" i="1"/>
  <c r="AL7" i="1"/>
  <c r="AG7" i="1"/>
  <c r="AB7" i="1"/>
  <c r="W7" i="1"/>
  <c r="R7" i="1"/>
  <c r="M7" i="1"/>
  <c r="H7" i="1"/>
  <c r="C7" i="1"/>
  <c r="BG6" i="1"/>
  <c r="BB6" i="1"/>
  <c r="AV6" i="1"/>
  <c r="AQ6" i="1"/>
  <c r="AL6" i="1"/>
  <c r="AG6" i="1"/>
  <c r="AB6" i="1"/>
  <c r="W6" i="1"/>
  <c r="R6" i="1"/>
  <c r="M6" i="1"/>
  <c r="H6" i="1"/>
  <c r="C6" i="1"/>
  <c r="BG5" i="1"/>
  <c r="BB5" i="1"/>
  <c r="AV5" i="1"/>
  <c r="AQ5" i="1"/>
  <c r="AL5" i="1"/>
  <c r="AG5" i="1"/>
  <c r="AB5" i="1"/>
  <c r="W5" i="1"/>
  <c r="R5" i="1"/>
  <c r="M5" i="1"/>
  <c r="H5" i="1"/>
  <c r="C5" i="1"/>
  <c r="BG4" i="1"/>
  <c r="BB4" i="1"/>
  <c r="AV4" i="1"/>
  <c r="AQ4" i="1"/>
  <c r="AL4" i="1"/>
  <c r="AG4" i="1"/>
  <c r="AB4" i="1"/>
  <c r="W4" i="1"/>
  <c r="R4" i="1"/>
  <c r="M4" i="1"/>
  <c r="H4" i="1"/>
  <c r="C4" i="1"/>
  <c r="BG3" i="1"/>
  <c r="BB3" i="1"/>
  <c r="AV3" i="1"/>
  <c r="AQ3" i="1"/>
  <c r="AL3" i="1"/>
  <c r="AG3" i="1"/>
  <c r="AB3" i="1"/>
  <c r="W3" i="1"/>
  <c r="R3" i="1"/>
  <c r="M3" i="1"/>
  <c r="H3" i="1"/>
  <c r="C3" i="1"/>
</calcChain>
</file>

<file path=xl/sharedStrings.xml><?xml version="1.0" encoding="utf-8"?>
<sst xmlns="http://schemas.openxmlformats.org/spreadsheetml/2006/main" count="538" uniqueCount="117">
  <si>
    <t>Terminliste første halvår 2025</t>
  </si>
  <si>
    <t xml:space="preserve">Terminliste 2026 turn kvinner </t>
  </si>
  <si>
    <t>Terminliste andre halvår 2026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</si>
  <si>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</si>
  <si>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</si>
  <si>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</si>
  <si>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</si>
  <si>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</si>
  <si>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</si>
  <si>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</si>
  <si>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</si>
  <si>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</si>
  <si>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</si>
  <si>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</si>
  <si>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</si>
  <si>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O</t>
  </si>
  <si>
    <t>Første nyttårsdag</t>
  </si>
  <si>
    <t>1 </t>
  </si>
  <si>
    <t>L</t>
  </si>
  <si>
    <t>LL. i klubb - Nedre Glomma</t>
  </si>
  <si>
    <t>T</t>
  </si>
  <si>
    <t>Påskeferie/ LL samling utland</t>
  </si>
  <si>
    <t>Arbeidernes dag</t>
  </si>
  <si>
    <t>S</t>
  </si>
  <si>
    <t>F</t>
  </si>
  <si>
    <t>M</t>
  </si>
  <si>
    <t>høstferie</t>
  </si>
  <si>
    <t>NM Jr. ?</t>
  </si>
  <si>
    <t>Wang samling?</t>
  </si>
  <si>
    <t>Elevien status test Antalya</t>
  </si>
  <si>
    <t>Elevien status test Osijek</t>
  </si>
  <si>
    <t>LLT møte</t>
  </si>
  <si>
    <t>FIG 3 Hareid</t>
  </si>
  <si>
    <t>WC Cairo/Påskeferie</t>
  </si>
  <si>
    <t>LL.i klubb Oslo</t>
  </si>
  <si>
    <t> </t>
  </si>
  <si>
    <t>FIG 3</t>
  </si>
  <si>
    <t>41</t>
  </si>
  <si>
    <t>YOG Dakar</t>
  </si>
  <si>
    <t>WC Cairo</t>
  </si>
  <si>
    <t>FIG 2 Asker - em/nordisk kvalik 2 (jr-3)</t>
  </si>
  <si>
    <t xml:space="preserve">WC Osijek </t>
  </si>
  <si>
    <t>FIG 2</t>
  </si>
  <si>
    <t>Elevien EM status test</t>
  </si>
  <si>
    <t>WC Osijek</t>
  </si>
  <si>
    <t>LL. i klubb  - Asker</t>
  </si>
  <si>
    <t>LL. i klubb - Asker</t>
  </si>
  <si>
    <t>LL. i klubb - Vågsbygd</t>
  </si>
  <si>
    <t>Elevien status test  Nordisk</t>
  </si>
  <si>
    <t>Avreise EM</t>
  </si>
  <si>
    <t>Elevien status test høst wcc</t>
  </si>
  <si>
    <t xml:space="preserve">WC Antalya </t>
  </si>
  <si>
    <t>Trening</t>
  </si>
  <si>
    <t>NC 3</t>
  </si>
  <si>
    <t>Norgescup 3</t>
  </si>
  <si>
    <t>WC Antalya</t>
  </si>
  <si>
    <t>Podium</t>
  </si>
  <si>
    <t>Klubb. Møte kl 19.00</t>
  </si>
  <si>
    <t>42</t>
  </si>
  <si>
    <t>Evalueringer/Kick off</t>
  </si>
  <si>
    <t>Rekrutt  samling/ Trener Workshop</t>
  </si>
  <si>
    <t>Q1</t>
  </si>
  <si>
    <t>VM felles trening</t>
  </si>
  <si>
    <t>NEM DK</t>
  </si>
  <si>
    <t>Q2</t>
  </si>
  <si>
    <t>Norgesfinale/NEM DK</t>
  </si>
  <si>
    <t>WC Doha</t>
  </si>
  <si>
    <t>TF</t>
  </si>
  <si>
    <t>LL.i klubb - Bergen</t>
  </si>
  <si>
    <t>AF</t>
  </si>
  <si>
    <t>VM</t>
  </si>
  <si>
    <t>WC Cottbus</t>
  </si>
  <si>
    <t>Hjemmereise EM</t>
  </si>
  <si>
    <t>WC Szombathelly/Romgym?</t>
  </si>
  <si>
    <r>
      <rPr>
        <b/>
        <sz val="8"/>
        <color rgb="FF000000"/>
        <rFont val="Arial"/>
        <family val="2"/>
      </rPr>
      <t>VM/</t>
    </r>
    <r>
      <rPr>
        <b/>
        <sz val="8"/>
        <color rgb="FFFF0000"/>
        <rFont val="Arial"/>
        <family val="2"/>
      </rPr>
      <t xml:space="preserve"> NRK</t>
    </r>
  </si>
  <si>
    <t xml:space="preserve">NC 1 </t>
  </si>
  <si>
    <t>Første skoledag</t>
  </si>
  <si>
    <r>
      <rPr>
        <b/>
        <sz val="8"/>
        <color rgb="FF000000"/>
        <rFont val="Arial"/>
        <family val="2"/>
      </rPr>
      <t xml:space="preserve">VM/ </t>
    </r>
    <r>
      <rPr>
        <b/>
        <sz val="8"/>
        <color rgb="FFFF0000"/>
        <rFont val="Arial"/>
        <family val="2"/>
      </rPr>
      <t>NRK</t>
    </r>
  </si>
  <si>
    <t>Siste skoledag</t>
  </si>
  <si>
    <t>Vm Rotterdam</t>
  </si>
  <si>
    <t>43</t>
  </si>
  <si>
    <t>NM senior- em/nordisk kvalik 3</t>
  </si>
  <si>
    <t>U&amp;H (,Koper)</t>
  </si>
  <si>
    <t>Nordisk samling</t>
  </si>
  <si>
    <t>U&amp;H</t>
  </si>
  <si>
    <t>Jr. + Hospitanter Samling</t>
  </si>
  <si>
    <t>restitusjon</t>
  </si>
  <si>
    <t>Nordisk Jr. og Sr.</t>
  </si>
  <si>
    <t>Jr. kvalik 2 til EM/nordisk</t>
  </si>
  <si>
    <t>Trener/ Dommer semminar</t>
  </si>
  <si>
    <t>Paris WCC</t>
  </si>
  <si>
    <t>FIG 1 Bergen- em/nordisk kvalik 1</t>
  </si>
  <si>
    <t>pinse dag</t>
  </si>
  <si>
    <t>FIG 1 (Koper)</t>
  </si>
  <si>
    <t>44</t>
  </si>
  <si>
    <t>LL samling utland #1</t>
  </si>
  <si>
    <t xml:space="preserve">WC Koper </t>
  </si>
  <si>
    <t>LL samling utland</t>
  </si>
  <si>
    <t>WC Koper</t>
  </si>
  <si>
    <t>Top Gym (jr.) - Belgia</t>
  </si>
  <si>
    <t xml:space="preserve">Elevien status test Nem </t>
  </si>
  <si>
    <t>Påskeferie/ LL samling</t>
  </si>
  <si>
    <t>NM Junior</t>
  </si>
  <si>
    <t>WC/WCC vi deltar finansiert av ngtf</t>
  </si>
  <si>
    <t>WC/WCC åpent for deltagelse klubb finansiert</t>
  </si>
  <si>
    <t>Forbundsting 25.-26. april</t>
  </si>
  <si>
    <t>LL samling /pre camp</t>
  </si>
  <si>
    <t>Stig avklarer ALT 2026 i møte 26.9</t>
  </si>
  <si>
    <t>Fig konkurranse</t>
  </si>
  <si>
    <t>Internasjonal mesterskap</t>
  </si>
  <si>
    <t>NM</t>
  </si>
  <si>
    <t>Rekrutt åpen samling</t>
  </si>
  <si>
    <t>Elevien konk. eller test</t>
  </si>
  <si>
    <t>Landslags trenere møte</t>
  </si>
  <si>
    <t>Pre camp EM</t>
  </si>
  <si>
    <t xml:space="preserve">LL. i klubb </t>
  </si>
  <si>
    <t xml:space="preserve"> LL. i klubb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</si>
</sst>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Aptos Narrow"/>
      <scheme val="minor"/>
    </font>
    <font>
      <b/>
      <sz val="14"/>
      <color rgb="FF000000"/>
      <name val="Arial"/>
      <family val="2"/>
    </font>
    <font>
      <sz val="12"/>
      <name val="Aptos Narrow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i/>
      <u/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b/>
      <u/>
      <sz val="8"/>
      <color rgb="FF000000"/>
      <name val="Arial"/>
      <family val="2"/>
    </font>
    <font>
      <u/>
      <sz val="12"/>
      <color theme="10"/>
      <name val="Aptos Narrow"/>
      <family val="2"/>
    </font>
    <font>
      <sz val="12"/>
      <color rgb="FF3A7D22"/>
      <name val="Aptos Narrow"/>
      <family val="2"/>
    </font>
    <font>
      <b/>
      <sz val="10"/>
      <color rgb="FF3A7D22"/>
      <name val="Arial"/>
      <family val="2"/>
    </font>
    <font>
      <b/>
      <sz val="8"/>
      <color rgb="FF3A7D22"/>
      <name val="Arial"/>
      <family val="2"/>
    </font>
    <font>
      <sz val="12"/>
      <color rgb="FF467886"/>
      <name val="Arial"/>
      <family val="2"/>
    </font>
    <font>
      <u/>
      <sz val="8"/>
      <color theme="10"/>
      <name val="Aptos Narrow"/>
      <family val="2"/>
    </font>
    <font>
      <sz val="12"/>
      <color rgb="FF000000"/>
      <name val="Play"/>
    </font>
    <font>
      <b/>
      <u/>
      <sz val="12"/>
      <color theme="10"/>
      <name val="Aptos Narrow"/>
      <family val="2"/>
    </font>
    <font>
      <b/>
      <sz val="24"/>
      <color rgb="FF000000"/>
      <name val="Arial"/>
      <family val="2"/>
    </font>
    <font>
      <sz val="12"/>
      <color theme="1"/>
      <name val="Aptos Narrow"/>
      <family val="2"/>
    </font>
    <font>
      <b/>
      <u/>
      <sz val="8"/>
      <color theme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  <fill>
      <patternFill patternType="solid">
        <fgColor rgb="FFDDDDDD"/>
        <bgColor rgb="FFDDDDDD"/>
      </patternFill>
    </fill>
    <fill>
      <patternFill patternType="solid">
        <fgColor rgb="FFD0D0D0"/>
        <bgColor rgb="FFD0D0D0"/>
      </patternFill>
    </fill>
    <fill>
      <patternFill patternType="solid">
        <fgColor rgb="FFCAEDFB"/>
        <bgColor rgb="FFCAEDFB"/>
      </patternFill>
    </fill>
    <fill>
      <patternFill patternType="solid">
        <fgColor rgb="FF7030A0"/>
        <bgColor rgb="FF7030A0"/>
      </patternFill>
    </fill>
    <fill>
      <patternFill patternType="solid">
        <fgColor rgb="FF00FFFF"/>
        <bgColor rgb="FF00FFFF"/>
      </patternFill>
    </fill>
    <fill>
      <patternFill patternType="solid">
        <fgColor rgb="FFFAE2D5"/>
        <bgColor rgb="FFFAE2D5"/>
      </patternFill>
    </fill>
    <fill>
      <patternFill patternType="solid">
        <fgColor rgb="FFE49EDD"/>
        <bgColor rgb="FFE49ED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rgb="FFD9F2D0"/>
        <bgColor rgb="FFD9F2D0"/>
      </patternFill>
    </fill>
    <fill>
      <patternFill patternType="solid">
        <fgColor rgb="FFF1CEEE"/>
        <bgColor rgb="FFF1CEEE"/>
      </patternFill>
    </fill>
    <fill>
      <patternFill patternType="solid">
        <fgColor rgb="FFFFC000"/>
        <bgColor rgb="FFFFC000"/>
      </patternFill>
    </fill>
    <fill>
      <patternFill patternType="solid">
        <fgColor rgb="FFC1F0C8"/>
        <bgColor rgb="FFC1F0C8"/>
      </patternFill>
    </fill>
    <fill>
      <patternFill patternType="solid">
        <fgColor rgb="FFCC0000"/>
        <bgColor rgb="FFCC0000"/>
      </patternFill>
    </fill>
    <fill>
      <patternFill patternType="solid">
        <fgColor rgb="FFD8D8D8"/>
        <bgColor rgb="FFD8D8D8"/>
      </patternFill>
    </fill>
    <fill>
      <patternFill patternType="solid">
        <fgColor rgb="FFA6C9EB"/>
        <bgColor rgb="FFA6C9EB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rgb="FFFF0000"/>
      </patternFill>
    </fill>
    <fill>
      <patternFill patternType="solid">
        <fgColor rgb="FFD3FFFA"/>
        <bgColor rgb="FFD3FFF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1E4F5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rgb="FF4D94D8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7" borderId="17" xfId="0" applyFont="1" applyFill="1" applyBorder="1" applyAlignment="1">
      <alignment horizontal="left" vertical="center"/>
    </xf>
    <xf numFmtId="0" fontId="7" fillId="10" borderId="1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13" fillId="0" borderId="0" xfId="0" applyFont="1"/>
    <xf numFmtId="0" fontId="7" fillId="13" borderId="20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/>
    </xf>
    <xf numFmtId="0" fontId="4" fillId="14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/>
    <xf numFmtId="0" fontId="7" fillId="0" borderId="0" xfId="0" applyFont="1"/>
    <xf numFmtId="0" fontId="4" fillId="0" borderId="0" xfId="0" applyFont="1" applyAlignment="1">
      <alignment horizontal="right" vertical="center"/>
    </xf>
    <xf numFmtId="0" fontId="20" fillId="0" borderId="27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1" fillId="7" borderId="19" xfId="0" applyFont="1" applyFill="1" applyBorder="1"/>
    <xf numFmtId="0" fontId="20" fillId="0" borderId="2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4" fillId="5" borderId="29" xfId="0" applyFont="1" applyFill="1" applyBorder="1" applyAlignment="1">
      <alignment horizontal="center" vertical="center"/>
    </xf>
    <xf numFmtId="49" fontId="22" fillId="3" borderId="21" xfId="0" applyNumberFormat="1" applyFont="1" applyFill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4" fillId="3" borderId="3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right" vertical="center"/>
    </xf>
    <xf numFmtId="0" fontId="4" fillId="5" borderId="34" xfId="0" applyFont="1" applyFill="1" applyBorder="1" applyAlignment="1">
      <alignment horizontal="center" vertical="center"/>
    </xf>
    <xf numFmtId="0" fontId="7" fillId="0" borderId="30" xfId="0" applyFont="1" applyBorder="1" applyAlignment="1">
      <alignment vertical="top"/>
    </xf>
    <xf numFmtId="0" fontId="4" fillId="3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5" borderId="3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23" borderId="19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5" fillId="4" borderId="23" xfId="0" applyFont="1" applyFill="1" applyBorder="1" applyAlignment="1">
      <alignment horizontal="right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right" vertical="center"/>
    </xf>
    <xf numFmtId="0" fontId="6" fillId="3" borderId="17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right" vertical="center"/>
    </xf>
    <xf numFmtId="0" fontId="4" fillId="0" borderId="17" xfId="0" applyFont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49" fontId="4" fillId="3" borderId="17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right" vertical="center"/>
    </xf>
    <xf numFmtId="0" fontId="4" fillId="8" borderId="17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right" vertical="center"/>
    </xf>
    <xf numFmtId="0" fontId="4" fillId="5" borderId="17" xfId="0" applyFont="1" applyFill="1" applyBorder="1" applyAlignment="1">
      <alignment horizontal="left" vertical="center"/>
    </xf>
    <xf numFmtId="0" fontId="4" fillId="5" borderId="28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left" vertical="center"/>
    </xf>
    <xf numFmtId="0" fontId="7" fillId="9" borderId="17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vertical="center"/>
    </xf>
    <xf numFmtId="0" fontId="4" fillId="6" borderId="9" xfId="0" applyFont="1" applyFill="1" applyBorder="1" applyAlignment="1">
      <alignment horizontal="right" vertical="center"/>
    </xf>
    <xf numFmtId="0" fontId="6" fillId="11" borderId="17" xfId="0" applyFont="1" applyFill="1" applyBorder="1"/>
    <xf numFmtId="0" fontId="4" fillId="11" borderId="9" xfId="0" applyFont="1" applyFill="1" applyBorder="1"/>
    <xf numFmtId="0" fontId="4" fillId="10" borderId="9" xfId="0" applyFont="1" applyFill="1" applyBorder="1" applyAlignment="1">
      <alignment horizontal="left" vertical="center"/>
    </xf>
    <xf numFmtId="0" fontId="6" fillId="4" borderId="22" xfId="0" applyFont="1" applyFill="1" applyBorder="1"/>
    <xf numFmtId="0" fontId="6" fillId="5" borderId="17" xfId="0" applyFont="1" applyFill="1" applyBorder="1"/>
    <xf numFmtId="49" fontId="7" fillId="3" borderId="22" xfId="0" applyNumberFormat="1" applyFont="1" applyFill="1" applyBorder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vertical="center"/>
    </xf>
    <xf numFmtId="0" fontId="7" fillId="9" borderId="23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11" fillId="5" borderId="17" xfId="0" applyFont="1" applyFill="1" applyBorder="1"/>
    <xf numFmtId="0" fontId="7" fillId="13" borderId="17" xfId="0" applyFont="1" applyFill="1" applyBorder="1" applyAlignment="1">
      <alignment vertical="center"/>
    </xf>
    <xf numFmtId="0" fontId="4" fillId="13" borderId="9" xfId="0" applyFont="1" applyFill="1" applyBorder="1" applyAlignment="1">
      <alignment horizontal="right" vertical="center"/>
    </xf>
    <xf numFmtId="0" fontId="4" fillId="13" borderId="17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vertical="center"/>
    </xf>
    <xf numFmtId="49" fontId="4" fillId="3" borderId="17" xfId="0" applyNumberFormat="1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right" vertical="center"/>
    </xf>
    <xf numFmtId="0" fontId="4" fillId="3" borderId="17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left" vertical="center"/>
    </xf>
    <xf numFmtId="0" fontId="4" fillId="14" borderId="17" xfId="0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4" borderId="9" xfId="0" applyFont="1" applyFill="1" applyBorder="1" applyAlignment="1">
      <alignment horizontal="right" vertical="center"/>
    </xf>
    <xf numFmtId="0" fontId="7" fillId="13" borderId="17" xfId="0" applyFont="1" applyFill="1" applyBorder="1" applyAlignment="1">
      <alignment horizontal="left" vertical="center"/>
    </xf>
    <xf numFmtId="0" fontId="7" fillId="13" borderId="9" xfId="0" applyFont="1" applyFill="1" applyBorder="1" applyAlignment="1">
      <alignment horizontal="right" vertical="center"/>
    </xf>
    <xf numFmtId="0" fontId="7" fillId="14" borderId="9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vertical="center"/>
    </xf>
    <xf numFmtId="0" fontId="7" fillId="14" borderId="17" xfId="0" applyFont="1" applyFill="1" applyBorder="1" applyAlignment="1">
      <alignment horizontal="center" vertical="center"/>
    </xf>
    <xf numFmtId="0" fontId="14" fillId="15" borderId="17" xfId="0" applyFont="1" applyFill="1" applyBorder="1" applyAlignment="1">
      <alignment horizontal="left" vertical="center"/>
    </xf>
    <xf numFmtId="0" fontId="7" fillId="13" borderId="26" xfId="0" applyFont="1" applyFill="1" applyBorder="1" applyAlignment="1">
      <alignment horizontal="left" vertical="center"/>
    </xf>
    <xf numFmtId="49" fontId="7" fillId="3" borderId="17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vertical="center"/>
    </xf>
    <xf numFmtId="0" fontId="15" fillId="14" borderId="9" xfId="0" applyFont="1" applyFill="1" applyBorder="1" applyAlignment="1">
      <alignment vertical="center"/>
    </xf>
    <xf numFmtId="0" fontId="4" fillId="17" borderId="26" xfId="0" applyFont="1" applyFill="1" applyBorder="1" applyAlignment="1">
      <alignment horizontal="center" vertical="center"/>
    </xf>
    <xf numFmtId="49" fontId="4" fillId="3" borderId="2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7" fillId="18" borderId="17" xfId="0" applyFont="1" applyFill="1" applyBorder="1" applyAlignment="1">
      <alignment horizontal="left" vertical="center"/>
    </xf>
    <xf numFmtId="0" fontId="4" fillId="18" borderId="9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24" xfId="0" applyFont="1" applyFill="1" applyBorder="1" applyAlignment="1">
      <alignment horizontal="left" vertical="center"/>
    </xf>
    <xf numFmtId="0" fontId="7" fillId="17" borderId="1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16" fillId="3" borderId="26" xfId="0" applyFont="1" applyFill="1" applyBorder="1" applyAlignment="1">
      <alignment vertical="center"/>
    </xf>
    <xf numFmtId="0" fontId="12" fillId="3" borderId="26" xfId="0" applyFont="1" applyFill="1" applyBorder="1" applyAlignment="1">
      <alignment vertical="center"/>
    </xf>
    <xf numFmtId="0" fontId="6" fillId="9" borderId="17" xfId="0" applyFont="1" applyFill="1" applyBorder="1" applyAlignment="1">
      <alignment horizontal="left" vertical="center"/>
    </xf>
    <xf numFmtId="0" fontId="4" fillId="9" borderId="9" xfId="0" applyFont="1" applyFill="1" applyBorder="1" applyAlignment="1">
      <alignment horizontal="right" vertical="center"/>
    </xf>
    <xf numFmtId="0" fontId="9" fillId="17" borderId="17" xfId="0" applyFont="1" applyFill="1" applyBorder="1" applyAlignment="1">
      <alignment vertical="center" wrapText="1"/>
    </xf>
    <xf numFmtId="49" fontId="7" fillId="3" borderId="17" xfId="0" applyNumberFormat="1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left" vertical="center"/>
    </xf>
    <xf numFmtId="49" fontId="17" fillId="3" borderId="17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/>
    </xf>
    <xf numFmtId="0" fontId="12" fillId="3" borderId="19" xfId="0" applyFont="1" applyFill="1" applyBorder="1" applyAlignment="1">
      <alignment vertical="center"/>
    </xf>
    <xf numFmtId="49" fontId="17" fillId="3" borderId="17" xfId="0" applyNumberFormat="1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8" fillId="3" borderId="17" xfId="0" applyFont="1" applyFill="1" applyBorder="1" applyAlignment="1">
      <alignment vertical="center"/>
    </xf>
    <xf numFmtId="0" fontId="4" fillId="0" borderId="23" xfId="0" applyFont="1" applyBorder="1" applyAlignment="1">
      <alignment horizontal="right" vertical="center"/>
    </xf>
    <xf numFmtId="0" fontId="4" fillId="3" borderId="22" xfId="0" applyFont="1" applyFill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16" fillId="3" borderId="22" xfId="0" applyFont="1" applyFill="1" applyBorder="1" applyAlignment="1">
      <alignment vertical="center"/>
    </xf>
    <xf numFmtId="0" fontId="7" fillId="17" borderId="17" xfId="0" applyFont="1" applyFill="1" applyBorder="1" applyAlignment="1">
      <alignment horizontal="left" vertical="center"/>
    </xf>
    <xf numFmtId="0" fontId="7" fillId="17" borderId="9" xfId="0" applyFont="1" applyFill="1" applyBorder="1" applyAlignment="1">
      <alignment horizontal="left" vertical="center"/>
    </xf>
    <xf numFmtId="0" fontId="9" fillId="17" borderId="26" xfId="0" applyFont="1" applyFill="1" applyBorder="1" applyAlignment="1">
      <alignment horizontal="left" vertical="center"/>
    </xf>
    <xf numFmtId="0" fontId="9" fillId="17" borderId="17" xfId="0" applyFont="1" applyFill="1" applyBorder="1" applyAlignment="1">
      <alignment horizontal="left" vertical="center"/>
    </xf>
    <xf numFmtId="0" fontId="7" fillId="0" borderId="17" xfId="0" applyFont="1" applyBorder="1"/>
    <xf numFmtId="0" fontId="5" fillId="3" borderId="23" xfId="0" applyFont="1" applyFill="1" applyBorder="1" applyAlignment="1">
      <alignment horizontal="right" vertical="center"/>
    </xf>
    <xf numFmtId="0" fontId="4" fillId="6" borderId="22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vertical="top"/>
    </xf>
    <xf numFmtId="0" fontId="7" fillId="3" borderId="9" xfId="0" applyFont="1" applyFill="1" applyBorder="1" applyAlignment="1">
      <alignment vertical="top"/>
    </xf>
    <xf numFmtId="0" fontId="4" fillId="3" borderId="2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8" fillId="3" borderId="22" xfId="0" applyFont="1" applyFill="1" applyBorder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9" fillId="6" borderId="17" xfId="0" applyFont="1" applyFill="1" applyBorder="1" applyAlignment="1">
      <alignment horizontal="left" vertical="center"/>
    </xf>
    <xf numFmtId="0" fontId="7" fillId="20" borderId="17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3" borderId="32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/>
    </xf>
    <xf numFmtId="0" fontId="5" fillId="0" borderId="3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/>
    <xf numFmtId="0" fontId="2" fillId="0" borderId="4" xfId="0" applyFont="1" applyBorder="1"/>
    <xf numFmtId="0" fontId="2" fillId="0" borderId="19" xfId="0" applyFont="1" applyBorder="1"/>
    <xf numFmtId="0" fontId="2" fillId="0" borderId="22" xfId="0" applyFont="1" applyBorder="1"/>
    <xf numFmtId="0" fontId="7" fillId="5" borderId="17" xfId="0" applyFont="1" applyFill="1" applyBorder="1" applyAlignment="1">
      <alignment horizontal="left" vertical="center"/>
    </xf>
    <xf numFmtId="0" fontId="2" fillId="0" borderId="9" xfId="0" applyFont="1" applyBorder="1"/>
    <xf numFmtId="0" fontId="4" fillId="5" borderId="17" xfId="0" applyFont="1" applyFill="1" applyBorder="1" applyAlignment="1">
      <alignment horizontal="left" vertical="center"/>
    </xf>
    <xf numFmtId="0" fontId="7" fillId="7" borderId="17" xfId="0" applyFont="1" applyFill="1" applyBorder="1" applyAlignment="1">
      <alignment horizontal="left" vertical="center"/>
    </xf>
    <xf numFmtId="0" fontId="2" fillId="0" borderId="17" xfId="0" applyFont="1" applyBorder="1"/>
    <xf numFmtId="0" fontId="7" fillId="16" borderId="17" xfId="0" applyFont="1" applyFill="1" applyBorder="1" applyAlignment="1">
      <alignment horizontal="left" vertical="center"/>
    </xf>
    <xf numFmtId="0" fontId="7" fillId="17" borderId="17" xfId="0" applyFont="1" applyFill="1" applyBorder="1" applyAlignment="1">
      <alignment horizontal="left" vertical="center"/>
    </xf>
    <xf numFmtId="49" fontId="7" fillId="3" borderId="17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9" borderId="17" xfId="0" applyFont="1" applyFill="1" applyBorder="1" applyAlignment="1">
      <alignment horizontal="left" vertical="center"/>
    </xf>
    <xf numFmtId="0" fontId="10" fillId="7" borderId="17" xfId="0" applyFont="1" applyFill="1" applyBorder="1"/>
    <xf numFmtId="0" fontId="7" fillId="18" borderId="17" xfId="0" applyFont="1" applyFill="1" applyBorder="1" applyAlignment="1">
      <alignment horizontal="left" vertical="center"/>
    </xf>
    <xf numFmtId="0" fontId="7" fillId="21" borderId="22" xfId="0" applyFont="1" applyFill="1" applyBorder="1" applyAlignment="1">
      <alignment horizontal="left" vertical="center"/>
    </xf>
    <xf numFmtId="0" fontId="2" fillId="0" borderId="23" xfId="0" applyFont="1" applyBorder="1"/>
    <xf numFmtId="0" fontId="4" fillId="22" borderId="17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center" vertical="center"/>
    </xf>
    <xf numFmtId="0" fontId="7" fillId="17" borderId="26" xfId="0" applyFont="1" applyFill="1" applyBorder="1" applyAlignment="1">
      <alignment horizontal="left" vertical="center"/>
    </xf>
    <xf numFmtId="0" fontId="2" fillId="0" borderId="20" xfId="0" applyFont="1" applyBorder="1"/>
    <xf numFmtId="0" fontId="19" fillId="13" borderId="26" xfId="0" applyFont="1" applyFill="1" applyBorder="1" applyAlignment="1">
      <alignment horizontal="center" vertical="center"/>
    </xf>
    <xf numFmtId="0" fontId="7" fillId="17" borderId="22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left" vertical="center"/>
    </xf>
    <xf numFmtId="0" fontId="4" fillId="6" borderId="26" xfId="0" applyFont="1" applyFill="1" applyBorder="1" applyAlignment="1">
      <alignment horizontal="center" vertical="center" wrapText="1"/>
    </xf>
    <xf numFmtId="0" fontId="7" fillId="20" borderId="17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/>
    <xf numFmtId="0" fontId="7" fillId="19" borderId="17" xfId="0" applyFont="1" applyFill="1" applyBorder="1" applyAlignment="1">
      <alignment horizontal="left" vertical="center"/>
    </xf>
    <xf numFmtId="0" fontId="7" fillId="18" borderId="26" xfId="0" applyFont="1" applyFill="1" applyBorder="1" applyAlignment="1">
      <alignment horizontal="left" vertical="center"/>
    </xf>
    <xf numFmtId="0" fontId="7" fillId="21" borderId="26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2" fillId="0" borderId="15" xfId="0" applyFont="1" applyBorder="1"/>
    <xf numFmtId="0" fontId="4" fillId="0" borderId="12" xfId="0" applyFont="1" applyBorder="1" applyAlignment="1">
      <alignment horizontal="center" vertical="center"/>
    </xf>
    <xf numFmtId="0" fontId="2" fillId="0" borderId="6" xfId="0" applyFont="1" applyBorder="1"/>
    <xf numFmtId="0" fontId="0" fillId="0" borderId="0" xfId="0"/>
    <xf numFmtId="0" fontId="2" fillId="0" borderId="21" xfId="0" applyFont="1" applyBorder="1"/>
    <xf numFmtId="0" fontId="7" fillId="10" borderId="17" xfId="0" applyFont="1" applyFill="1" applyBorder="1" applyAlignment="1">
      <alignment horizontal="left" vertical="center"/>
    </xf>
    <xf numFmtId="0" fontId="4" fillId="10" borderId="17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2" xfId="0" applyFont="1" applyBorder="1"/>
    <xf numFmtId="0" fontId="7" fillId="10" borderId="2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left" vertical="center"/>
    </xf>
    <xf numFmtId="0" fontId="7" fillId="13" borderId="26" xfId="0" applyFont="1" applyFill="1" applyBorder="1" applyAlignment="1">
      <alignment horizontal="left" vertical="center"/>
    </xf>
    <xf numFmtId="0" fontId="4" fillId="14" borderId="22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left" vertical="center"/>
    </xf>
    <xf numFmtId="0" fontId="2" fillId="0" borderId="38" xfId="0" applyFont="1" applyBorder="1"/>
    <xf numFmtId="0" fontId="7" fillId="25" borderId="38" xfId="0" applyFont="1" applyFill="1" applyBorder="1" applyAlignment="1">
      <alignment horizontal="left" vertical="center"/>
    </xf>
    <xf numFmtId="0" fontId="2" fillId="24" borderId="38" xfId="0" applyFont="1" applyFill="1" applyBorder="1"/>
    <xf numFmtId="0" fontId="24" fillId="24" borderId="39" xfId="0" applyFont="1" applyFill="1" applyBorder="1" applyAlignment="1">
      <alignment horizontal="center"/>
    </xf>
    <xf numFmtId="0" fontId="24" fillId="24" borderId="40" xfId="0" applyFont="1" applyFill="1" applyBorder="1" applyAlignment="1">
      <alignment horizontal="center"/>
    </xf>
    <xf numFmtId="0" fontId="24" fillId="24" borderId="41" xfId="0" applyFont="1" applyFill="1" applyBorder="1" applyAlignment="1">
      <alignment horizontal="center"/>
    </xf>
    <xf numFmtId="0" fontId="24" fillId="24" borderId="42" xfId="0" applyFont="1" applyFill="1" applyBorder="1" applyAlignment="1">
      <alignment horizontal="center"/>
    </xf>
    <xf numFmtId="0" fontId="2" fillId="0" borderId="43" xfId="0" applyFont="1" applyFill="1" applyBorder="1" applyAlignment="1"/>
    <xf numFmtId="0" fontId="4" fillId="0" borderId="43" xfId="0" applyFont="1" applyFill="1" applyBorder="1" applyAlignment="1">
      <alignment horizontal="right" vertical="center"/>
    </xf>
    <xf numFmtId="0" fontId="7" fillId="0" borderId="43" xfId="0" applyFont="1" applyFill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2" fillId="0" borderId="44" xfId="0" applyFont="1" applyBorder="1"/>
    <xf numFmtId="0" fontId="2" fillId="0" borderId="46" xfId="0" applyFont="1" applyBorder="1"/>
    <xf numFmtId="0" fontId="2" fillId="0" borderId="47" xfId="0" applyFont="1" applyFill="1" applyBorder="1" applyAlignment="1"/>
    <xf numFmtId="0" fontId="4" fillId="0" borderId="47" xfId="0" applyFont="1" applyFill="1" applyBorder="1" applyAlignment="1">
      <alignment horizontal="right" vertical="center"/>
    </xf>
    <xf numFmtId="0" fontId="4" fillId="5" borderId="48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7" fillId="26" borderId="17" xfId="0" applyFont="1" applyFill="1" applyBorder="1" applyAlignment="1">
      <alignment horizontal="center" vertical="center"/>
    </xf>
    <xf numFmtId="0" fontId="7" fillId="27" borderId="17" xfId="0" applyFont="1" applyFill="1" applyBorder="1" applyAlignment="1">
      <alignment horizontal="center" vertical="center"/>
    </xf>
    <xf numFmtId="0" fontId="7" fillId="27" borderId="17" xfId="0" applyFont="1" applyFill="1" applyBorder="1" applyAlignment="1">
      <alignment vertical="center"/>
    </xf>
    <xf numFmtId="0" fontId="4" fillId="27" borderId="9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24</xdr:row>
      <xdr:rowOff>47625</xdr:rowOff>
    </xdr:from>
    <xdr:ext cx="38100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0</xdr:colOff>
      <xdr:row>24</xdr:row>
      <xdr:rowOff>47625</xdr:rowOff>
    </xdr:from>
    <xdr:ext cx="38100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0</xdr:colOff>
      <xdr:row>24</xdr:row>
      <xdr:rowOff>47625</xdr:rowOff>
    </xdr:from>
    <xdr:ext cx="38100" cy="1714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000"/>
  <sheetViews>
    <sheetView tabSelected="1" topLeftCell="N1" workbookViewId="0">
      <pane ySplit="2" topLeftCell="A3" activePane="bottomLeft" state="frozen"/>
      <selection pane="bottomLeft" activeCell="BC7" sqref="BC7"/>
    </sheetView>
  </sheetViews>
  <sheetFormatPr baseColWidth="10" defaultColWidth="11.25" defaultRowHeight="15" customHeight="1"/>
  <cols>
    <col min="1" max="2" width="2.83203125" hidden="1" customWidth="1"/>
    <col min="3" max="3" width="4.33203125" customWidth="1"/>
    <col min="4" max="4" width="15.83203125" customWidth="1"/>
    <col min="5" max="5" width="2.33203125" customWidth="1"/>
    <col min="6" max="7" width="2.83203125" hidden="1" customWidth="1"/>
    <col min="8" max="8" width="4.33203125" customWidth="1"/>
    <col min="9" max="9" width="15.83203125" customWidth="1"/>
    <col min="10" max="10" width="2.33203125" customWidth="1"/>
    <col min="11" max="12" width="2.83203125" hidden="1" customWidth="1"/>
    <col min="13" max="13" width="4.33203125" customWidth="1"/>
    <col min="14" max="14" width="15.83203125" customWidth="1"/>
    <col min="15" max="15" width="2.33203125" customWidth="1"/>
    <col min="16" max="17" width="2.83203125" hidden="1" customWidth="1"/>
    <col min="18" max="18" width="4.33203125" customWidth="1"/>
    <col min="19" max="19" width="16.33203125" customWidth="1"/>
    <col min="20" max="20" width="2.33203125" customWidth="1"/>
    <col min="21" max="22" width="2.83203125" hidden="1" customWidth="1"/>
    <col min="23" max="23" width="4.33203125" customWidth="1"/>
    <col min="24" max="24" width="15.83203125" customWidth="1"/>
    <col min="25" max="25" width="2.33203125" customWidth="1"/>
    <col min="26" max="27" width="2.83203125" hidden="1" customWidth="1"/>
    <col min="28" max="28" width="4.33203125" customWidth="1"/>
    <col min="29" max="29" width="18" customWidth="1"/>
    <col min="30" max="30" width="2.33203125" customWidth="1"/>
    <col min="31" max="32" width="2.83203125" hidden="1" customWidth="1"/>
    <col min="33" max="33" width="4.33203125" customWidth="1"/>
    <col min="34" max="34" width="15.83203125" customWidth="1"/>
    <col min="35" max="35" width="2.33203125" customWidth="1"/>
    <col min="36" max="37" width="2.83203125" hidden="1" customWidth="1"/>
    <col min="38" max="38" width="4.33203125" customWidth="1"/>
    <col min="39" max="39" width="15.83203125" customWidth="1"/>
    <col min="40" max="40" width="2.33203125" customWidth="1"/>
    <col min="41" max="42" width="2.83203125" hidden="1" customWidth="1"/>
    <col min="43" max="43" width="4.33203125" customWidth="1"/>
    <col min="44" max="44" width="15.83203125" customWidth="1"/>
    <col min="45" max="45" width="2.83203125" customWidth="1"/>
    <col min="46" max="47" width="2.83203125" hidden="1" customWidth="1"/>
    <col min="48" max="48" width="5" customWidth="1"/>
    <col min="49" max="49" width="16.58203125" customWidth="1"/>
    <col min="50" max="50" width="7" customWidth="1"/>
    <col min="51" max="51" width="3.83203125" hidden="1" customWidth="1"/>
    <col min="52" max="52" width="0.83203125" customWidth="1"/>
    <col min="53" max="53" width="2.83203125" customWidth="1"/>
    <col min="54" max="54" width="4.83203125" customWidth="1"/>
    <col min="55" max="55" width="16" customWidth="1"/>
    <col min="56" max="56" width="3.58203125" customWidth="1"/>
    <col min="57" max="58" width="2.83203125" hidden="1" customWidth="1"/>
    <col min="59" max="59" width="4.33203125" customWidth="1"/>
    <col min="60" max="60" width="14.83203125" customWidth="1"/>
    <col min="61" max="61" width="2.83203125" customWidth="1"/>
  </cols>
  <sheetData>
    <row r="1" spans="1:61" ht="15.75" customHeight="1" thickBot="1">
      <c r="A1" s="1" t="s">
        <v>0</v>
      </c>
      <c r="B1" s="2"/>
      <c r="C1" s="222" t="s">
        <v>1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8"/>
      <c r="AE1" s="222" t="s">
        <v>2</v>
      </c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</row>
    <row r="2" spans="1:61" ht="16.5" customHeight="1" thickBot="1">
      <c r="A2" s="223" t="s">
        <v>3</v>
      </c>
      <c r="B2" s="177"/>
      <c r="C2" s="177"/>
      <c r="D2" s="177"/>
      <c r="E2" s="178"/>
      <c r="F2" s="223" t="s">
        <v>4</v>
      </c>
      <c r="G2" s="177"/>
      <c r="H2" s="177"/>
      <c r="I2" s="177"/>
      <c r="J2" s="178"/>
      <c r="K2" s="223" t="s">
        <v>5</v>
      </c>
      <c r="L2" s="177"/>
      <c r="M2" s="177"/>
      <c r="N2" s="177"/>
      <c r="O2" s="178"/>
      <c r="P2" s="223" t="s">
        <v>6</v>
      </c>
      <c r="Q2" s="177"/>
      <c r="R2" s="177"/>
      <c r="S2" s="177"/>
      <c r="T2" s="178"/>
      <c r="U2" s="223" t="s">
        <v>7</v>
      </c>
      <c r="V2" s="177"/>
      <c r="W2" s="177"/>
      <c r="X2" s="177"/>
      <c r="Y2" s="178"/>
      <c r="Z2" s="223" t="s">
        <v>8</v>
      </c>
      <c r="AA2" s="177"/>
      <c r="AB2" s="177"/>
      <c r="AC2" s="177"/>
      <c r="AD2" s="178"/>
      <c r="AE2" s="176" t="s">
        <v>9</v>
      </c>
      <c r="AF2" s="177"/>
      <c r="AG2" s="177"/>
      <c r="AH2" s="177"/>
      <c r="AI2" s="178"/>
      <c r="AJ2" s="241" t="s">
        <v>10</v>
      </c>
      <c r="AK2" s="242"/>
      <c r="AL2" s="242"/>
      <c r="AM2" s="242"/>
      <c r="AN2" s="243"/>
      <c r="AO2" s="176" t="s">
        <v>11</v>
      </c>
      <c r="AP2" s="177"/>
      <c r="AQ2" s="177"/>
      <c r="AR2" s="177"/>
      <c r="AS2" s="178"/>
      <c r="AT2" s="176" t="s">
        <v>12</v>
      </c>
      <c r="AU2" s="177"/>
      <c r="AV2" s="177"/>
      <c r="AW2" s="177"/>
      <c r="AX2" s="177"/>
      <c r="AY2" s="178"/>
      <c r="AZ2" s="176" t="s">
        <v>13</v>
      </c>
      <c r="BA2" s="177"/>
      <c r="BB2" s="177"/>
      <c r="BC2" s="177"/>
      <c r="BD2" s="178"/>
      <c r="BE2" s="224" t="s">
        <v>14</v>
      </c>
      <c r="BF2" s="225"/>
      <c r="BG2" s="225"/>
      <c r="BH2" s="225"/>
      <c r="BI2" s="217"/>
    </row>
    <row r="3" spans="1:61" ht="15" customHeight="1">
      <c r="A3" s="3" t="s">
        <v>15</v>
      </c>
      <c r="B3" s="55">
        <v>1</v>
      </c>
      <c r="C3" s="56" t="str">
        <f t="shared" ref="C3:C32" si="0">CONCATENATE(A4," ",B3)</f>
        <v>T 1</v>
      </c>
      <c r="D3" s="57" t="s">
        <v>16</v>
      </c>
      <c r="E3" s="58" t="s">
        <v>17</v>
      </c>
      <c r="F3" s="59" t="s">
        <v>18</v>
      </c>
      <c r="G3" s="56">
        <v>1</v>
      </c>
      <c r="H3" s="56" t="str">
        <f t="shared" ref="H3:H29" si="1">CONCATENATE(F4,"  ",G3)</f>
        <v>S  1</v>
      </c>
      <c r="I3" s="60"/>
      <c r="J3" s="61"/>
      <c r="K3" s="59" t="s">
        <v>18</v>
      </c>
      <c r="L3" s="56">
        <v>1</v>
      </c>
      <c r="M3" s="56" t="str">
        <f t="shared" ref="M3:M32" si="2">CONCATENATE(K4,"  ",L3)</f>
        <v>S  1</v>
      </c>
      <c r="N3" s="62" t="s">
        <v>19</v>
      </c>
      <c r="O3" s="4"/>
      <c r="P3" s="63" t="s">
        <v>20</v>
      </c>
      <c r="Q3" s="64">
        <v>1</v>
      </c>
      <c r="R3" s="65" t="str">
        <f t="shared" ref="R3:R31" si="3">CONCATENATE(P4,"  ",Q3)</f>
        <v>O  1</v>
      </c>
      <c r="S3" s="66" t="s">
        <v>21</v>
      </c>
      <c r="T3" s="67"/>
      <c r="U3" s="59" t="s">
        <v>20</v>
      </c>
      <c r="V3" s="56">
        <v>1</v>
      </c>
      <c r="W3" s="5" t="str">
        <f t="shared" ref="W3:W32" si="4">CONCATENATE(U4,"  ",V3)</f>
        <v>F  1</v>
      </c>
      <c r="X3" s="68" t="s">
        <v>22</v>
      </c>
      <c r="Y3" s="6"/>
      <c r="Z3" s="59" t="s">
        <v>23</v>
      </c>
      <c r="AA3" s="56">
        <v>1</v>
      </c>
      <c r="AB3" s="56" t="str">
        <f t="shared" ref="AB3:AB31" si="5">CONCATENATE(Z4,"  ",AA3)</f>
        <v>M  1</v>
      </c>
      <c r="AC3" s="68"/>
      <c r="AD3" s="7">
        <v>23</v>
      </c>
      <c r="AE3" s="63" t="s">
        <v>20</v>
      </c>
      <c r="AF3" s="64">
        <v>1</v>
      </c>
      <c r="AG3" s="8" t="str">
        <f t="shared" ref="AG3:AG32" si="6">CONCATENATE(AE4,"  ",AF3)</f>
        <v>O  1</v>
      </c>
      <c r="AH3" s="69"/>
      <c r="AI3" s="70"/>
      <c r="AJ3" s="25" t="s">
        <v>24</v>
      </c>
      <c r="AK3" s="158">
        <v>1</v>
      </c>
      <c r="AL3" s="43" t="str">
        <f t="shared" ref="AL3:AL32" si="7">CONCATENATE(AJ4,"  ",AK3)</f>
        <v>L  1</v>
      </c>
      <c r="AM3" s="240"/>
      <c r="AN3" s="239"/>
      <c r="AO3" s="64" t="s">
        <v>25</v>
      </c>
      <c r="AP3" s="64">
        <v>1</v>
      </c>
      <c r="AQ3" s="8" t="str">
        <f t="shared" ref="AQ3:AQ31" si="8">CONCATENATE(AO4,"  ",AP3)</f>
        <v>T  1</v>
      </c>
      <c r="AR3" s="64"/>
      <c r="AS3" s="67"/>
      <c r="AT3" s="63" t="s">
        <v>15</v>
      </c>
      <c r="AU3" s="64">
        <v>1</v>
      </c>
      <c r="AV3" s="10" t="str">
        <f t="shared" ref="AV3:AV32" si="9">CONCATENATE(AT4,"  ",AU3)</f>
        <v>T  1</v>
      </c>
      <c r="AW3" s="71" t="s">
        <v>26</v>
      </c>
      <c r="AX3" s="72"/>
      <c r="AY3" s="73"/>
      <c r="AZ3" s="63"/>
      <c r="BA3" s="56">
        <v>1</v>
      </c>
      <c r="BB3" s="8" t="str">
        <f>CONCATENATE(AZ4," S ",BA3)</f>
        <v xml:space="preserve"> S 1</v>
      </c>
      <c r="BC3" s="214" t="s">
        <v>27</v>
      </c>
      <c r="BD3" s="215"/>
      <c r="BE3" s="11" t="s">
        <v>25</v>
      </c>
      <c r="BF3" s="74">
        <v>1</v>
      </c>
      <c r="BG3" s="12" t="str">
        <f t="shared" ref="BG3:BG32" si="10">CONCATENATE(BE4,"  ",BF3)</f>
        <v>T  1</v>
      </c>
      <c r="BH3" s="216" t="s">
        <v>28</v>
      </c>
      <c r="BI3" s="217"/>
    </row>
    <row r="4" spans="1:61" ht="15" customHeight="1">
      <c r="A4" s="63" t="s">
        <v>20</v>
      </c>
      <c r="B4" s="55">
        <v>2</v>
      </c>
      <c r="C4" s="56" t="str">
        <f t="shared" si="0"/>
        <v>F 2</v>
      </c>
      <c r="D4" s="69"/>
      <c r="E4" s="75"/>
      <c r="F4" s="59" t="s">
        <v>23</v>
      </c>
      <c r="G4" s="56">
        <v>2</v>
      </c>
      <c r="H4" s="56" t="str">
        <f t="shared" si="1"/>
        <v>M  2</v>
      </c>
      <c r="I4" s="184" t="s">
        <v>29</v>
      </c>
      <c r="J4" s="185"/>
      <c r="K4" s="59" t="s">
        <v>23</v>
      </c>
      <c r="L4" s="56">
        <v>2</v>
      </c>
      <c r="M4" s="56" t="str">
        <f t="shared" si="2"/>
        <v>M  2</v>
      </c>
      <c r="N4" s="184" t="s">
        <v>30</v>
      </c>
      <c r="O4" s="182"/>
      <c r="P4" s="63" t="s">
        <v>15</v>
      </c>
      <c r="Q4" s="64">
        <v>2</v>
      </c>
      <c r="R4" s="65" t="str">
        <f t="shared" si="3"/>
        <v>T  2</v>
      </c>
      <c r="S4" s="66" t="s">
        <v>21</v>
      </c>
      <c r="T4" s="67"/>
      <c r="U4" s="63" t="s">
        <v>24</v>
      </c>
      <c r="V4" s="64">
        <v>2</v>
      </c>
      <c r="W4" s="13" t="str">
        <f t="shared" si="4"/>
        <v>L  2</v>
      </c>
      <c r="X4" s="181"/>
      <c r="Y4" s="182"/>
      <c r="Z4" s="63" t="s">
        <v>25</v>
      </c>
      <c r="AA4" s="64">
        <v>2</v>
      </c>
      <c r="AB4" s="56" t="str">
        <f t="shared" si="5"/>
        <v>T  2</v>
      </c>
      <c r="AC4" s="69"/>
      <c r="AD4" s="6"/>
      <c r="AE4" s="63" t="s">
        <v>15</v>
      </c>
      <c r="AF4" s="64">
        <v>2</v>
      </c>
      <c r="AG4" s="9" t="str">
        <f t="shared" si="6"/>
        <v>T  2</v>
      </c>
      <c r="AH4" s="69"/>
      <c r="AI4" s="67"/>
      <c r="AJ4" s="59" t="s">
        <v>18</v>
      </c>
      <c r="AK4" s="56">
        <v>2</v>
      </c>
      <c r="AL4" s="14" t="str">
        <f t="shared" si="7"/>
        <v>S  2</v>
      </c>
      <c r="AM4" s="244"/>
      <c r="AN4" s="245"/>
      <c r="AO4" s="64" t="s">
        <v>20</v>
      </c>
      <c r="AP4" s="64">
        <v>2</v>
      </c>
      <c r="AQ4" s="9" t="str">
        <f t="shared" si="8"/>
        <v>O  2</v>
      </c>
      <c r="AR4" s="76" t="s">
        <v>31</v>
      </c>
      <c r="AS4" s="67"/>
      <c r="AT4" s="63" t="s">
        <v>20</v>
      </c>
      <c r="AU4" s="64">
        <v>2</v>
      </c>
      <c r="AV4" s="77" t="str">
        <f t="shared" si="9"/>
        <v>F  2</v>
      </c>
      <c r="AW4" s="64"/>
      <c r="AX4" s="72"/>
      <c r="AY4" s="75"/>
      <c r="AZ4" s="63"/>
      <c r="BA4" s="56">
        <v>2</v>
      </c>
      <c r="BB4" s="9" t="str">
        <f>CONCATENATE(AZ4," M ",BA4)</f>
        <v xml:space="preserve"> M 2</v>
      </c>
      <c r="BC4" s="74"/>
      <c r="BD4" s="7">
        <v>45</v>
      </c>
      <c r="BE4" s="11" t="s">
        <v>20</v>
      </c>
      <c r="BF4" s="74">
        <v>2</v>
      </c>
      <c r="BG4" s="77" t="str">
        <f t="shared" si="10"/>
        <v>O  2</v>
      </c>
      <c r="BH4" s="218"/>
      <c r="BI4" s="219"/>
    </row>
    <row r="5" spans="1:61" ht="15" customHeight="1">
      <c r="A5" s="63" t="s">
        <v>24</v>
      </c>
      <c r="B5" s="55">
        <v>3</v>
      </c>
      <c r="C5" s="56" t="str">
        <f t="shared" si="0"/>
        <v>L 3</v>
      </c>
      <c r="D5" s="60"/>
      <c r="E5" s="60"/>
      <c r="F5" s="63" t="s">
        <v>25</v>
      </c>
      <c r="G5" s="64">
        <v>3</v>
      </c>
      <c r="H5" s="56" t="str">
        <f t="shared" si="1"/>
        <v>T  3</v>
      </c>
      <c r="I5" s="184" t="s">
        <v>29</v>
      </c>
      <c r="J5" s="185"/>
      <c r="K5" s="63" t="s">
        <v>25</v>
      </c>
      <c r="L5" s="64">
        <v>3</v>
      </c>
      <c r="M5" s="56" t="str">
        <f t="shared" si="2"/>
        <v>T  3</v>
      </c>
      <c r="N5" s="184" t="s">
        <v>30</v>
      </c>
      <c r="O5" s="182"/>
      <c r="P5" s="63" t="s">
        <v>20</v>
      </c>
      <c r="Q5" s="64">
        <v>3</v>
      </c>
      <c r="R5" s="65" t="str">
        <f t="shared" si="3"/>
        <v>F  3</v>
      </c>
      <c r="S5" s="66" t="s">
        <v>21</v>
      </c>
      <c r="T5" s="78"/>
      <c r="U5" s="59" t="s">
        <v>18</v>
      </c>
      <c r="V5" s="56">
        <v>3</v>
      </c>
      <c r="W5" s="13" t="str">
        <f t="shared" si="4"/>
        <v>S  3</v>
      </c>
      <c r="X5" s="183"/>
      <c r="Y5" s="182"/>
      <c r="Z5" s="63" t="s">
        <v>20</v>
      </c>
      <c r="AA5" s="64">
        <v>3</v>
      </c>
      <c r="AB5" s="56" t="str">
        <f t="shared" si="5"/>
        <v>O  3</v>
      </c>
      <c r="AC5" s="69"/>
      <c r="AD5" s="6"/>
      <c r="AE5" s="63" t="s">
        <v>20</v>
      </c>
      <c r="AF5" s="64">
        <v>3</v>
      </c>
      <c r="AG5" s="9" t="str">
        <f t="shared" si="6"/>
        <v>F  3</v>
      </c>
      <c r="AH5" s="69"/>
      <c r="AI5" s="67"/>
      <c r="AJ5" s="59" t="s">
        <v>23</v>
      </c>
      <c r="AK5" s="56">
        <v>3</v>
      </c>
      <c r="AL5" s="246" t="str">
        <f t="shared" si="7"/>
        <v>M  3</v>
      </c>
      <c r="AM5" s="238"/>
      <c r="AN5" s="239">
        <v>32</v>
      </c>
      <c r="AO5" s="64" t="s">
        <v>15</v>
      </c>
      <c r="AP5" s="64">
        <v>3</v>
      </c>
      <c r="AQ5" s="9" t="str">
        <f t="shared" si="8"/>
        <v>T  3</v>
      </c>
      <c r="AR5" s="64"/>
      <c r="AS5" s="67"/>
      <c r="AT5" s="63" t="s">
        <v>24</v>
      </c>
      <c r="AU5" s="64">
        <v>3</v>
      </c>
      <c r="AV5" s="80" t="str">
        <f t="shared" si="9"/>
        <v>L  3</v>
      </c>
      <c r="AW5" s="220" t="s">
        <v>32</v>
      </c>
      <c r="AX5" s="182"/>
      <c r="AY5" s="81"/>
      <c r="AZ5" s="63"/>
      <c r="BA5" s="64">
        <v>3</v>
      </c>
      <c r="BB5" s="9" t="str">
        <f>CONCATENATE(AZ5," T ",BA5)</f>
        <v xml:space="preserve"> T 3</v>
      </c>
      <c r="BC5" s="74"/>
      <c r="BD5" s="6"/>
      <c r="BE5" s="11" t="s">
        <v>15</v>
      </c>
      <c r="BF5" s="74">
        <v>3</v>
      </c>
      <c r="BG5" s="77" t="str">
        <f t="shared" si="10"/>
        <v>T  3</v>
      </c>
      <c r="BH5" s="218"/>
      <c r="BI5" s="219"/>
    </row>
    <row r="6" spans="1:61" ht="15" customHeight="1">
      <c r="A6" s="59" t="s">
        <v>18</v>
      </c>
      <c r="B6" s="55">
        <v>4</v>
      </c>
      <c r="C6" s="56" t="str">
        <f t="shared" si="0"/>
        <v>S 4</v>
      </c>
      <c r="D6" s="60"/>
      <c r="E6" s="61"/>
      <c r="F6" s="63" t="s">
        <v>20</v>
      </c>
      <c r="G6" s="64">
        <v>4</v>
      </c>
      <c r="H6" s="56" t="str">
        <f t="shared" si="1"/>
        <v>O  4</v>
      </c>
      <c r="I6" s="184" t="s">
        <v>29</v>
      </c>
      <c r="J6" s="185"/>
      <c r="K6" s="63" t="s">
        <v>20</v>
      </c>
      <c r="L6" s="64">
        <v>4</v>
      </c>
      <c r="M6" s="56" t="str">
        <f t="shared" si="2"/>
        <v xml:space="preserve">  4</v>
      </c>
      <c r="N6" s="184" t="s">
        <v>30</v>
      </c>
      <c r="O6" s="182"/>
      <c r="P6" s="63" t="s">
        <v>24</v>
      </c>
      <c r="Q6" s="64">
        <v>4</v>
      </c>
      <c r="R6" s="65" t="str">
        <f t="shared" si="3"/>
        <v xml:space="preserve">  4</v>
      </c>
      <c r="S6" s="190" t="s">
        <v>33</v>
      </c>
      <c r="T6" s="182"/>
      <c r="U6" s="59" t="s">
        <v>23</v>
      </c>
      <c r="V6" s="56">
        <v>4</v>
      </c>
      <c r="W6" s="13" t="str">
        <f t="shared" si="4"/>
        <v>M  4</v>
      </c>
      <c r="X6" s="83"/>
      <c r="Y6" s="7">
        <v>19</v>
      </c>
      <c r="Z6" s="63" t="s">
        <v>15</v>
      </c>
      <c r="AA6" s="64">
        <v>4</v>
      </c>
      <c r="AB6" s="56" t="str">
        <f t="shared" si="5"/>
        <v>T  4</v>
      </c>
      <c r="AC6" s="69"/>
      <c r="AD6" s="69"/>
      <c r="AE6" s="63" t="s">
        <v>24</v>
      </c>
      <c r="AF6" s="64">
        <v>4</v>
      </c>
      <c r="AG6" s="9" t="str">
        <f t="shared" si="6"/>
        <v>L  4</v>
      </c>
      <c r="AH6" s="181"/>
      <c r="AI6" s="182"/>
      <c r="AJ6" s="63" t="s">
        <v>25</v>
      </c>
      <c r="AK6" s="64">
        <v>4</v>
      </c>
      <c r="AL6" s="247" t="str">
        <f t="shared" si="7"/>
        <v>T  4</v>
      </c>
      <c r="AM6" s="244"/>
      <c r="AN6" s="245"/>
      <c r="AO6" s="64" t="s">
        <v>20</v>
      </c>
      <c r="AP6" s="64">
        <v>4</v>
      </c>
      <c r="AQ6" s="9" t="str">
        <f t="shared" si="8"/>
        <v>F  4</v>
      </c>
      <c r="AR6" s="85" t="s">
        <v>34</v>
      </c>
      <c r="AS6" s="86" t="s">
        <v>35</v>
      </c>
      <c r="AT6" s="63" t="s">
        <v>18</v>
      </c>
      <c r="AU6" s="64">
        <v>4</v>
      </c>
      <c r="AV6" s="77" t="str">
        <f t="shared" si="9"/>
        <v>S  4</v>
      </c>
      <c r="AW6" s="221" t="s">
        <v>36</v>
      </c>
      <c r="AX6" s="182"/>
      <c r="AY6" s="87"/>
      <c r="AZ6" s="64"/>
      <c r="BA6" s="64">
        <v>4</v>
      </c>
      <c r="BB6" s="9" t="str">
        <f>CONCATENATE(AZ6," O ",BA6)</f>
        <v xml:space="preserve"> O 4</v>
      </c>
      <c r="BC6" s="74"/>
      <c r="BD6" s="6"/>
      <c r="BE6" s="11" t="s">
        <v>20</v>
      </c>
      <c r="BF6" s="74">
        <v>4</v>
      </c>
      <c r="BG6" s="77" t="str">
        <f t="shared" si="10"/>
        <v>F  4</v>
      </c>
      <c r="BH6" s="218"/>
      <c r="BI6" s="219"/>
    </row>
    <row r="7" spans="1:61" ht="15" customHeight="1">
      <c r="A7" s="59" t="s">
        <v>23</v>
      </c>
      <c r="B7" s="55">
        <v>5</v>
      </c>
      <c r="C7" s="56" t="str">
        <f t="shared" si="0"/>
        <v>M 5</v>
      </c>
      <c r="D7" s="68"/>
      <c r="E7" s="15">
        <v>2</v>
      </c>
      <c r="F7" s="63" t="s">
        <v>15</v>
      </c>
      <c r="G7" s="64">
        <v>5</v>
      </c>
      <c r="H7" s="56" t="str">
        <f t="shared" si="1"/>
        <v>T  5</v>
      </c>
      <c r="I7" s="184" t="s">
        <v>29</v>
      </c>
      <c r="J7" s="185"/>
      <c r="K7" s="16"/>
      <c r="L7" s="64">
        <v>5</v>
      </c>
      <c r="M7" s="56" t="str">
        <f t="shared" si="2"/>
        <v xml:space="preserve">  5</v>
      </c>
      <c r="N7" s="184" t="s">
        <v>30</v>
      </c>
      <c r="O7" s="182"/>
      <c r="P7" s="16"/>
      <c r="Q7" s="56">
        <v>5</v>
      </c>
      <c r="R7" s="65" t="str">
        <f t="shared" si="3"/>
        <v xml:space="preserve">  5</v>
      </c>
      <c r="S7" s="190" t="s">
        <v>33</v>
      </c>
      <c r="T7" s="182"/>
      <c r="U7" s="63" t="s">
        <v>25</v>
      </c>
      <c r="V7" s="64">
        <v>5</v>
      </c>
      <c r="W7" s="13" t="str">
        <f t="shared" si="4"/>
        <v>T  5</v>
      </c>
      <c r="X7" s="69"/>
      <c r="Y7" s="6"/>
      <c r="Z7" s="63" t="s">
        <v>20</v>
      </c>
      <c r="AA7" s="64">
        <v>5</v>
      </c>
      <c r="AB7" s="56" t="str">
        <f t="shared" si="5"/>
        <v>F  5</v>
      </c>
      <c r="AC7" s="69"/>
      <c r="AD7" s="69"/>
      <c r="AE7" s="59" t="s">
        <v>18</v>
      </c>
      <c r="AF7" s="56">
        <v>5</v>
      </c>
      <c r="AG7" s="9" t="str">
        <f t="shared" si="6"/>
        <v>S  5</v>
      </c>
      <c r="AH7" s="183"/>
      <c r="AI7" s="182"/>
      <c r="AJ7" s="63" t="s">
        <v>20</v>
      </c>
      <c r="AK7" s="64">
        <v>5</v>
      </c>
      <c r="AL7" s="43" t="str">
        <f t="shared" si="7"/>
        <v>O  5</v>
      </c>
      <c r="AM7" s="234" t="s">
        <v>114</v>
      </c>
      <c r="AN7" s="235"/>
      <c r="AO7" s="64" t="s">
        <v>24</v>
      </c>
      <c r="AP7" s="64">
        <v>5</v>
      </c>
      <c r="AQ7" s="9" t="str">
        <f t="shared" si="8"/>
        <v>L  5</v>
      </c>
      <c r="AR7" s="88" t="s">
        <v>34</v>
      </c>
      <c r="AS7" s="89"/>
      <c r="AT7" s="63" t="s">
        <v>23</v>
      </c>
      <c r="AU7" s="64">
        <v>5</v>
      </c>
      <c r="AV7" s="80" t="str">
        <f t="shared" si="9"/>
        <v>M  5</v>
      </c>
      <c r="AW7" s="83"/>
      <c r="AX7" s="90" t="s">
        <v>37</v>
      </c>
      <c r="AY7" s="91">
        <v>41</v>
      </c>
      <c r="AZ7" s="64"/>
      <c r="BA7" s="64">
        <v>5</v>
      </c>
      <c r="BB7" s="9" t="str">
        <f>CONCATENATE(AZ7," T ",BA7)</f>
        <v xml:space="preserve"> T 5</v>
      </c>
      <c r="BC7" s="252"/>
      <c r="BD7" s="6"/>
      <c r="BE7" s="11" t="s">
        <v>24</v>
      </c>
      <c r="BF7" s="74">
        <v>5</v>
      </c>
      <c r="BG7" s="77" t="str">
        <f t="shared" si="10"/>
        <v>L  5</v>
      </c>
      <c r="BH7" s="218"/>
      <c r="BI7" s="219"/>
    </row>
    <row r="8" spans="1:61" ht="15" customHeight="1">
      <c r="A8" s="63" t="s">
        <v>25</v>
      </c>
      <c r="B8" s="55">
        <v>6</v>
      </c>
      <c r="C8" s="56" t="str">
        <f t="shared" si="0"/>
        <v>T 6</v>
      </c>
      <c r="D8" s="69"/>
      <c r="E8" s="75"/>
      <c r="F8" s="63" t="s">
        <v>20</v>
      </c>
      <c r="G8" s="64">
        <v>6</v>
      </c>
      <c r="H8" s="56" t="str">
        <f t="shared" si="1"/>
        <v>F  6</v>
      </c>
      <c r="I8" s="191" t="s">
        <v>29</v>
      </c>
      <c r="J8" s="185"/>
      <c r="K8" s="16"/>
      <c r="L8" s="64">
        <v>6</v>
      </c>
      <c r="M8" s="56" t="str">
        <f t="shared" si="2"/>
        <v>F  6</v>
      </c>
      <c r="N8" s="184" t="s">
        <v>30</v>
      </c>
      <c r="O8" s="182"/>
      <c r="P8" s="16"/>
      <c r="Q8" s="56">
        <v>6</v>
      </c>
      <c r="R8" s="65" t="str">
        <f t="shared" si="3"/>
        <v>M  6</v>
      </c>
      <c r="S8" s="93" t="s">
        <v>39</v>
      </c>
      <c r="T8" s="94">
        <v>15</v>
      </c>
      <c r="U8" s="63" t="s">
        <v>20</v>
      </c>
      <c r="V8" s="64">
        <v>6</v>
      </c>
      <c r="W8" s="13" t="str">
        <f t="shared" si="4"/>
        <v>O  6</v>
      </c>
      <c r="X8" s="69"/>
      <c r="Y8" s="6"/>
      <c r="Z8" s="63" t="s">
        <v>24</v>
      </c>
      <c r="AA8" s="64">
        <v>6</v>
      </c>
      <c r="AB8" s="56" t="str">
        <f t="shared" si="5"/>
        <v>L  6</v>
      </c>
      <c r="AC8" s="226" t="s">
        <v>40</v>
      </c>
      <c r="AD8" s="199"/>
      <c r="AE8" s="59" t="s">
        <v>23</v>
      </c>
      <c r="AF8" s="56">
        <v>6</v>
      </c>
      <c r="AG8" s="9" t="str">
        <f t="shared" si="6"/>
        <v>M  6</v>
      </c>
      <c r="AH8" s="64"/>
      <c r="AI8" s="95">
        <v>28</v>
      </c>
      <c r="AJ8" s="63" t="s">
        <v>15</v>
      </c>
      <c r="AK8" s="64">
        <v>6</v>
      </c>
      <c r="AL8" s="14" t="str">
        <f t="shared" si="7"/>
        <v>T  6</v>
      </c>
      <c r="AM8" s="236" t="s">
        <v>114</v>
      </c>
      <c r="AN8" s="237"/>
      <c r="AO8" s="56" t="s">
        <v>18</v>
      </c>
      <c r="AP8" s="56">
        <v>6</v>
      </c>
      <c r="AQ8" s="9" t="str">
        <f t="shared" si="8"/>
        <v>S  6</v>
      </c>
      <c r="AR8" s="88" t="s">
        <v>34</v>
      </c>
      <c r="AS8" s="96"/>
      <c r="AT8" s="63" t="s">
        <v>25</v>
      </c>
      <c r="AU8" s="64">
        <v>6</v>
      </c>
      <c r="AV8" s="77" t="str">
        <f t="shared" si="9"/>
        <v>T  6</v>
      </c>
      <c r="AW8" s="64"/>
      <c r="AX8" s="72"/>
      <c r="AY8" s="75"/>
      <c r="AZ8" s="63"/>
      <c r="BA8" s="64">
        <v>6</v>
      </c>
      <c r="BB8" s="9" t="str">
        <f>CONCATENATE(AZ8," F ",BA8)</f>
        <v xml:space="preserve"> F 6</v>
      </c>
      <c r="BC8" s="253" t="s">
        <v>115</v>
      </c>
      <c r="BD8" s="6"/>
      <c r="BE8" s="11" t="s">
        <v>18</v>
      </c>
      <c r="BF8" s="74">
        <v>6</v>
      </c>
      <c r="BG8" s="77" t="str">
        <f t="shared" si="10"/>
        <v>S  6</v>
      </c>
      <c r="BH8" s="180"/>
      <c r="BI8" s="194"/>
    </row>
    <row r="9" spans="1:61" ht="15" customHeight="1">
      <c r="A9" s="63" t="s">
        <v>20</v>
      </c>
      <c r="B9" s="55">
        <v>7</v>
      </c>
      <c r="C9" s="56" t="str">
        <f t="shared" si="0"/>
        <v>O 7</v>
      </c>
      <c r="D9" s="69"/>
      <c r="E9" s="75"/>
      <c r="F9" s="63" t="s">
        <v>24</v>
      </c>
      <c r="G9" s="64">
        <v>7</v>
      </c>
      <c r="H9" s="56" t="str">
        <f t="shared" si="1"/>
        <v>L  7</v>
      </c>
      <c r="I9" s="184" t="s">
        <v>29</v>
      </c>
      <c r="J9" s="185"/>
      <c r="K9" s="63" t="s">
        <v>24</v>
      </c>
      <c r="L9" s="64">
        <v>7</v>
      </c>
      <c r="M9" s="56" t="str">
        <f t="shared" si="2"/>
        <v>L  7</v>
      </c>
      <c r="N9" s="184" t="s">
        <v>30</v>
      </c>
      <c r="O9" s="182"/>
      <c r="P9" s="63" t="s">
        <v>25</v>
      </c>
      <c r="Q9" s="64">
        <v>7</v>
      </c>
      <c r="R9" s="65" t="str">
        <f t="shared" si="3"/>
        <v>T  7</v>
      </c>
      <c r="S9" s="97" t="s">
        <v>41</v>
      </c>
      <c r="T9" s="98"/>
      <c r="U9" s="63" t="s">
        <v>15</v>
      </c>
      <c r="V9" s="64">
        <v>7</v>
      </c>
      <c r="W9" s="13" t="str">
        <f t="shared" si="4"/>
        <v>T  7</v>
      </c>
      <c r="X9" s="69"/>
      <c r="Y9" s="6"/>
      <c r="Z9" s="59" t="s">
        <v>18</v>
      </c>
      <c r="AA9" s="56">
        <v>7</v>
      </c>
      <c r="AB9" s="56" t="str">
        <f t="shared" si="5"/>
        <v>S  7</v>
      </c>
      <c r="AC9" s="17" t="s">
        <v>42</v>
      </c>
      <c r="AD9" s="17"/>
      <c r="AE9" s="63" t="s">
        <v>25</v>
      </c>
      <c r="AF9" s="64">
        <v>7</v>
      </c>
      <c r="AG9" s="9" t="str">
        <f t="shared" si="6"/>
        <v>T  7</v>
      </c>
      <c r="AH9" s="69"/>
      <c r="AI9" s="67"/>
      <c r="AJ9" s="63" t="s">
        <v>20</v>
      </c>
      <c r="AK9" s="64">
        <v>7</v>
      </c>
      <c r="AL9" s="9" t="str">
        <f t="shared" si="7"/>
        <v>F  7</v>
      </c>
      <c r="AM9" s="230" t="s">
        <v>43</v>
      </c>
      <c r="AN9" s="231"/>
      <c r="AO9" s="56" t="s">
        <v>23</v>
      </c>
      <c r="AP9" s="56">
        <v>7</v>
      </c>
      <c r="AQ9" s="9" t="str">
        <f t="shared" si="8"/>
        <v>M  7</v>
      </c>
      <c r="AR9" s="64"/>
      <c r="AS9" s="95">
        <v>37</v>
      </c>
      <c r="AT9" s="63" t="s">
        <v>20</v>
      </c>
      <c r="AU9" s="64">
        <v>7</v>
      </c>
      <c r="AV9" s="80" t="str">
        <f t="shared" si="9"/>
        <v>O  7</v>
      </c>
      <c r="AW9" s="76" t="s">
        <v>31</v>
      </c>
      <c r="AX9" s="72"/>
      <c r="AY9" s="75"/>
      <c r="AZ9" s="63"/>
      <c r="BA9" s="64">
        <v>7</v>
      </c>
      <c r="BB9" s="9" t="str">
        <f>CONCATENATE(AZ9,"  L",BA9)</f>
        <v xml:space="preserve">  L7</v>
      </c>
      <c r="BC9" s="253" t="s">
        <v>116</v>
      </c>
      <c r="BD9" s="252"/>
      <c r="BE9" s="11" t="s">
        <v>23</v>
      </c>
      <c r="BF9" s="74">
        <v>7</v>
      </c>
      <c r="BG9" s="77" t="str">
        <f t="shared" si="10"/>
        <v>M  7</v>
      </c>
      <c r="BH9" s="74"/>
      <c r="BI9" s="95">
        <v>50</v>
      </c>
    </row>
    <row r="10" spans="1:61" ht="15" customHeight="1">
      <c r="A10" s="63" t="s">
        <v>15</v>
      </c>
      <c r="B10" s="55">
        <v>8</v>
      </c>
      <c r="C10" s="56" t="str">
        <f t="shared" si="0"/>
        <v>T 8</v>
      </c>
      <c r="D10" s="69"/>
      <c r="E10" s="75"/>
      <c r="F10" s="59" t="s">
        <v>18</v>
      </c>
      <c r="G10" s="56">
        <v>8</v>
      </c>
      <c r="H10" s="56" t="str">
        <f t="shared" si="1"/>
        <v>S  8</v>
      </c>
      <c r="I10" s="183"/>
      <c r="J10" s="182"/>
      <c r="K10" s="59" t="s">
        <v>18</v>
      </c>
      <c r="L10" s="56">
        <v>8</v>
      </c>
      <c r="M10" s="56" t="str">
        <f t="shared" si="2"/>
        <v>S  8</v>
      </c>
      <c r="N10" s="183"/>
      <c r="O10" s="182"/>
      <c r="P10" s="63" t="s">
        <v>20</v>
      </c>
      <c r="Q10" s="64">
        <v>8</v>
      </c>
      <c r="R10" s="65" t="str">
        <f t="shared" si="3"/>
        <v>O  8</v>
      </c>
      <c r="S10" s="97" t="s">
        <v>44</v>
      </c>
      <c r="T10" s="99"/>
      <c r="U10" s="63" t="s">
        <v>20</v>
      </c>
      <c r="V10" s="64">
        <v>8</v>
      </c>
      <c r="W10" s="13" t="str">
        <f t="shared" si="4"/>
        <v>F  8</v>
      </c>
      <c r="X10" s="85" t="s">
        <v>45</v>
      </c>
      <c r="Y10" s="67"/>
      <c r="Z10" s="59" t="s">
        <v>23</v>
      </c>
      <c r="AA10" s="56">
        <v>8</v>
      </c>
      <c r="AB10" s="56" t="str">
        <f t="shared" si="5"/>
        <v>M  8</v>
      </c>
      <c r="AC10" s="100"/>
      <c r="AD10" s="15">
        <v>24</v>
      </c>
      <c r="AE10" s="63" t="s">
        <v>20</v>
      </c>
      <c r="AF10" s="64">
        <v>8</v>
      </c>
      <c r="AG10" s="9" t="str">
        <f t="shared" si="6"/>
        <v>O  8</v>
      </c>
      <c r="AH10" s="76" t="s">
        <v>31</v>
      </c>
      <c r="AI10" s="67"/>
      <c r="AJ10" s="63" t="s">
        <v>24</v>
      </c>
      <c r="AK10" s="64">
        <v>8</v>
      </c>
      <c r="AL10" s="14" t="str">
        <f t="shared" si="7"/>
        <v xml:space="preserve">  8</v>
      </c>
      <c r="AM10" s="232" t="s">
        <v>114</v>
      </c>
      <c r="AN10" s="233"/>
      <c r="AO10" s="64" t="s">
        <v>25</v>
      </c>
      <c r="AP10" s="64">
        <v>8</v>
      </c>
      <c r="AQ10" s="9" t="str">
        <f t="shared" si="8"/>
        <v>T  8</v>
      </c>
      <c r="AR10" s="64"/>
      <c r="AS10" s="67"/>
      <c r="AT10" s="63" t="s">
        <v>15</v>
      </c>
      <c r="AU10" s="64">
        <v>8</v>
      </c>
      <c r="AV10" s="77" t="str">
        <f t="shared" si="9"/>
        <v xml:space="preserve">  8</v>
      </c>
      <c r="AW10" s="64"/>
      <c r="AX10" s="101"/>
      <c r="AY10" s="75"/>
      <c r="AZ10" s="63"/>
      <c r="BA10" s="56">
        <v>8</v>
      </c>
      <c r="BB10" s="9" t="str">
        <f>CONCATENATE(AZ10," S ",BA10)</f>
        <v xml:space="preserve"> S 8</v>
      </c>
      <c r="BC10" s="253" t="s">
        <v>115</v>
      </c>
      <c r="BD10" s="252"/>
      <c r="BE10" s="11" t="s">
        <v>25</v>
      </c>
      <c r="BF10" s="74">
        <v>8</v>
      </c>
      <c r="BG10" s="77" t="str">
        <f t="shared" si="10"/>
        <v>T  8</v>
      </c>
      <c r="BH10" s="74"/>
      <c r="BI10" s="67"/>
    </row>
    <row r="11" spans="1:61" ht="15" customHeight="1">
      <c r="A11" s="63" t="s">
        <v>20</v>
      </c>
      <c r="B11" s="55">
        <v>9</v>
      </c>
      <c r="C11" s="56" t="str">
        <f t="shared" si="0"/>
        <v>F 9</v>
      </c>
      <c r="D11" s="69"/>
      <c r="E11" s="102"/>
      <c r="F11" s="59" t="s">
        <v>23</v>
      </c>
      <c r="G11" s="56">
        <v>9</v>
      </c>
      <c r="H11" s="56" t="str">
        <f t="shared" si="1"/>
        <v>M  9</v>
      </c>
      <c r="I11" s="103"/>
      <c r="J11" s="104">
        <v>7</v>
      </c>
      <c r="K11" s="59" t="s">
        <v>23</v>
      </c>
      <c r="L11" s="56">
        <v>9</v>
      </c>
      <c r="M11" s="56" t="str">
        <f t="shared" si="2"/>
        <v>M  9</v>
      </c>
      <c r="N11" s="105"/>
      <c r="O11" s="95">
        <v>11</v>
      </c>
      <c r="P11" s="63" t="s">
        <v>15</v>
      </c>
      <c r="Q11" s="64">
        <v>9</v>
      </c>
      <c r="R11" s="65" t="str">
        <f t="shared" si="3"/>
        <v>T  9</v>
      </c>
      <c r="S11" s="97" t="s">
        <v>44</v>
      </c>
      <c r="T11" s="98"/>
      <c r="U11" s="63" t="s">
        <v>24</v>
      </c>
      <c r="V11" s="64">
        <v>9</v>
      </c>
      <c r="W11" s="13" t="str">
        <f t="shared" si="4"/>
        <v>L  9</v>
      </c>
      <c r="X11" s="204" t="s">
        <v>46</v>
      </c>
      <c r="Y11" s="185"/>
      <c r="Z11" s="59" t="s">
        <v>25</v>
      </c>
      <c r="AA11" s="56">
        <v>9</v>
      </c>
      <c r="AB11" s="56" t="str">
        <f t="shared" si="5"/>
        <v>T  9</v>
      </c>
      <c r="AC11" s="69"/>
      <c r="AD11" s="18"/>
      <c r="AE11" s="63" t="s">
        <v>15</v>
      </c>
      <c r="AF11" s="64">
        <v>9</v>
      </c>
      <c r="AG11" s="9" t="str">
        <f t="shared" si="6"/>
        <v>T  9</v>
      </c>
      <c r="AH11" s="85" t="s">
        <v>47</v>
      </c>
      <c r="AI11" s="184" t="s">
        <v>48</v>
      </c>
      <c r="AJ11" s="185"/>
      <c r="AK11" s="56">
        <v>9</v>
      </c>
      <c r="AL11" s="9" t="str">
        <f t="shared" si="7"/>
        <v xml:space="preserve">  9</v>
      </c>
      <c r="AM11" s="229" t="s">
        <v>49</v>
      </c>
      <c r="AN11" s="180"/>
      <c r="AO11" s="63" t="s">
        <v>20</v>
      </c>
      <c r="AP11" s="64">
        <v>9</v>
      </c>
      <c r="AQ11" s="9" t="str">
        <f t="shared" si="8"/>
        <v>O  9</v>
      </c>
      <c r="AR11" s="64"/>
      <c r="AS11" s="184" t="s">
        <v>50</v>
      </c>
      <c r="AT11" s="185"/>
      <c r="AU11" s="64">
        <v>9</v>
      </c>
      <c r="AV11" s="80" t="str">
        <f t="shared" si="9"/>
        <v xml:space="preserve">  9</v>
      </c>
      <c r="AW11" s="64"/>
      <c r="AX11" s="72"/>
      <c r="AY11" s="75"/>
      <c r="AZ11" s="63"/>
      <c r="BA11" s="56">
        <v>9</v>
      </c>
      <c r="BB11" s="9" t="str">
        <f>CONCATENATE(AZ11," M ",BA11)</f>
        <v xml:space="preserve"> M 9</v>
      </c>
      <c r="BC11" s="252"/>
      <c r="BD11" s="107">
        <v>46</v>
      </c>
      <c r="BE11" s="11" t="s">
        <v>20</v>
      </c>
      <c r="BF11" s="74">
        <v>9</v>
      </c>
      <c r="BG11" s="77" t="str">
        <f t="shared" si="10"/>
        <v>O  9</v>
      </c>
      <c r="BH11" s="74"/>
      <c r="BI11" s="67"/>
    </row>
    <row r="12" spans="1:61" ht="15" customHeight="1">
      <c r="A12" s="63" t="s">
        <v>24</v>
      </c>
      <c r="B12" s="55">
        <v>10</v>
      </c>
      <c r="C12" s="56" t="str">
        <f t="shared" si="0"/>
        <v>L 10</v>
      </c>
      <c r="D12" s="60"/>
      <c r="E12" s="108"/>
      <c r="F12" s="63" t="s">
        <v>25</v>
      </c>
      <c r="G12" s="64">
        <v>10</v>
      </c>
      <c r="H12" s="56" t="str">
        <f t="shared" si="1"/>
        <v>T  10</v>
      </c>
      <c r="I12" s="69"/>
      <c r="J12" s="67"/>
      <c r="K12" s="63" t="s">
        <v>25</v>
      </c>
      <c r="L12" s="64">
        <v>10</v>
      </c>
      <c r="M12" s="56" t="str">
        <f t="shared" si="2"/>
        <v>T  10</v>
      </c>
      <c r="N12" s="109" t="s">
        <v>51</v>
      </c>
      <c r="O12" s="110"/>
      <c r="P12" s="63" t="s">
        <v>20</v>
      </c>
      <c r="Q12" s="64">
        <v>10</v>
      </c>
      <c r="R12" s="65" t="str">
        <f t="shared" si="3"/>
        <v>F  10</v>
      </c>
      <c r="S12" s="97" t="s">
        <v>44</v>
      </c>
      <c r="T12" s="99"/>
      <c r="U12" s="59" t="s">
        <v>18</v>
      </c>
      <c r="V12" s="56">
        <v>10</v>
      </c>
      <c r="W12" s="13" t="str">
        <f t="shared" si="4"/>
        <v>S  10</v>
      </c>
      <c r="X12" s="204" t="s">
        <v>46</v>
      </c>
      <c r="Y12" s="185"/>
      <c r="Z12" s="63" t="s">
        <v>20</v>
      </c>
      <c r="AA12" s="64">
        <v>10</v>
      </c>
      <c r="AB12" s="56" t="str">
        <f t="shared" si="5"/>
        <v>O  10</v>
      </c>
      <c r="AC12" s="76" t="s">
        <v>31</v>
      </c>
      <c r="AD12" s="6"/>
      <c r="AE12" s="63" t="s">
        <v>20</v>
      </c>
      <c r="AF12" s="64">
        <v>10</v>
      </c>
      <c r="AG12" s="9" t="str">
        <f t="shared" si="6"/>
        <v>F  10</v>
      </c>
      <c r="AH12" s="85" t="s">
        <v>47</v>
      </c>
      <c r="AI12" s="184" t="s">
        <v>48</v>
      </c>
      <c r="AJ12" s="185"/>
      <c r="AK12" s="56">
        <v>10</v>
      </c>
      <c r="AL12" s="14" t="str">
        <f t="shared" si="7"/>
        <v>M  10</v>
      </c>
      <c r="AM12" s="106" t="s">
        <v>52</v>
      </c>
      <c r="AN12" s="111">
        <v>33</v>
      </c>
      <c r="AO12" s="63" t="s">
        <v>15</v>
      </c>
      <c r="AP12" s="64">
        <v>10</v>
      </c>
      <c r="AQ12" s="9" t="str">
        <f t="shared" si="8"/>
        <v>T  10</v>
      </c>
      <c r="AR12" s="64"/>
      <c r="AS12" s="184" t="s">
        <v>50</v>
      </c>
      <c r="AT12" s="185"/>
      <c r="AU12" s="64">
        <v>10</v>
      </c>
      <c r="AV12" s="77" t="str">
        <f t="shared" si="9"/>
        <v>L  10</v>
      </c>
      <c r="AW12" s="181" t="s">
        <v>53</v>
      </c>
      <c r="AX12" s="185"/>
      <c r="AY12" s="19" t="s">
        <v>54</v>
      </c>
      <c r="AZ12" s="63"/>
      <c r="BA12" s="64">
        <v>10</v>
      </c>
      <c r="BB12" s="9" t="str">
        <f>CONCATENATE(AZ12,"T",BA12)</f>
        <v>T10</v>
      </c>
      <c r="BC12" s="252"/>
      <c r="BD12" s="6"/>
      <c r="BE12" s="11" t="s">
        <v>15</v>
      </c>
      <c r="BF12" s="74">
        <v>10</v>
      </c>
      <c r="BG12" s="77" t="str">
        <f t="shared" si="10"/>
        <v>T  10</v>
      </c>
      <c r="BH12" s="74"/>
      <c r="BI12" s="70"/>
    </row>
    <row r="13" spans="1:61" ht="15" customHeight="1">
      <c r="A13" s="59" t="s">
        <v>18</v>
      </c>
      <c r="B13" s="55">
        <v>11</v>
      </c>
      <c r="C13" s="56" t="str">
        <f t="shared" si="0"/>
        <v>S 11</v>
      </c>
      <c r="D13" s="60"/>
      <c r="E13" s="108"/>
      <c r="F13" s="63" t="s">
        <v>20</v>
      </c>
      <c r="G13" s="64">
        <v>11</v>
      </c>
      <c r="H13" s="56" t="str">
        <f t="shared" si="1"/>
        <v>O  11</v>
      </c>
      <c r="I13" s="69"/>
      <c r="J13" s="67"/>
      <c r="K13" s="63" t="s">
        <v>20</v>
      </c>
      <c r="L13" s="64">
        <v>11</v>
      </c>
      <c r="M13" s="56" t="str">
        <f t="shared" si="2"/>
        <v>O  11</v>
      </c>
      <c r="N13" s="109" t="s">
        <v>55</v>
      </c>
      <c r="O13" s="110"/>
      <c r="P13" s="63" t="s">
        <v>24</v>
      </c>
      <c r="Q13" s="64">
        <v>11</v>
      </c>
      <c r="R13" s="65" t="str">
        <f t="shared" si="3"/>
        <v>L  11</v>
      </c>
      <c r="S13" s="97" t="s">
        <v>44</v>
      </c>
      <c r="T13" s="97"/>
      <c r="U13" s="59" t="s">
        <v>23</v>
      </c>
      <c r="V13" s="56">
        <v>11</v>
      </c>
      <c r="W13" s="13" t="str">
        <f t="shared" si="4"/>
        <v>M  11</v>
      </c>
      <c r="X13" s="112"/>
      <c r="Y13" s="15">
        <v>20</v>
      </c>
      <c r="Z13" s="63" t="s">
        <v>15</v>
      </c>
      <c r="AA13" s="64">
        <v>11</v>
      </c>
      <c r="AB13" s="56" t="str">
        <f t="shared" si="5"/>
        <v>T  11</v>
      </c>
      <c r="AC13" s="69"/>
      <c r="AD13" s="6"/>
      <c r="AE13" s="63" t="s">
        <v>24</v>
      </c>
      <c r="AF13" s="64">
        <v>11</v>
      </c>
      <c r="AG13" s="9" t="str">
        <f t="shared" si="6"/>
        <v>L  11</v>
      </c>
      <c r="AH13" s="184" t="s">
        <v>48</v>
      </c>
      <c r="AI13" s="185"/>
      <c r="AJ13" s="63" t="s">
        <v>25</v>
      </c>
      <c r="AK13" s="64">
        <v>11</v>
      </c>
      <c r="AL13" s="9" t="str">
        <f t="shared" si="7"/>
        <v>T  11</v>
      </c>
      <c r="AM13" s="113" t="s">
        <v>56</v>
      </c>
      <c r="AN13" s="23"/>
      <c r="AO13" s="11" t="s">
        <v>20</v>
      </c>
      <c r="AP13" s="74">
        <v>11</v>
      </c>
      <c r="AQ13" s="9" t="str">
        <f t="shared" si="8"/>
        <v>F  11</v>
      </c>
      <c r="AR13" s="184" t="s">
        <v>50</v>
      </c>
      <c r="AS13" s="182"/>
      <c r="AT13" s="63" t="s">
        <v>18</v>
      </c>
      <c r="AU13" s="64">
        <v>11</v>
      </c>
      <c r="AV13" s="80" t="str">
        <f t="shared" si="9"/>
        <v>S  11</v>
      </c>
      <c r="AW13" s="183" t="s">
        <v>53</v>
      </c>
      <c r="AX13" s="185"/>
      <c r="AY13" s="114" t="s">
        <v>54</v>
      </c>
      <c r="AZ13" s="63"/>
      <c r="BA13" s="64">
        <v>11</v>
      </c>
      <c r="BB13" s="9" t="str">
        <f>CONCATENATE(AZ13," O",BA13)</f>
        <v xml:space="preserve"> O11</v>
      </c>
      <c r="BC13" s="252"/>
      <c r="BD13" s="6"/>
      <c r="BE13" s="11" t="s">
        <v>20</v>
      </c>
      <c r="BF13" s="74">
        <v>11</v>
      </c>
      <c r="BG13" s="77" t="str">
        <f t="shared" si="10"/>
        <v>F  11</v>
      </c>
      <c r="BH13" s="4"/>
      <c r="BI13" s="70"/>
    </row>
    <row r="14" spans="1:61" ht="15" customHeight="1">
      <c r="A14" s="59" t="s">
        <v>23</v>
      </c>
      <c r="B14" s="55">
        <v>12</v>
      </c>
      <c r="C14" s="56" t="str">
        <f t="shared" si="0"/>
        <v>M 12</v>
      </c>
      <c r="D14" s="68" t="s">
        <v>57</v>
      </c>
      <c r="E14" s="15">
        <v>3</v>
      </c>
      <c r="F14" s="63" t="s">
        <v>15</v>
      </c>
      <c r="G14" s="64">
        <v>12</v>
      </c>
      <c r="H14" s="56" t="str">
        <f t="shared" si="1"/>
        <v>T  12</v>
      </c>
      <c r="I14" s="69"/>
      <c r="J14" s="67"/>
      <c r="K14" s="63" t="s">
        <v>15</v>
      </c>
      <c r="L14" s="64">
        <v>12</v>
      </c>
      <c r="M14" s="56" t="str">
        <f t="shared" si="2"/>
        <v>T  12</v>
      </c>
      <c r="N14" s="109" t="s">
        <v>55</v>
      </c>
      <c r="O14" s="110"/>
      <c r="P14" s="59" t="s">
        <v>18</v>
      </c>
      <c r="Q14" s="56">
        <v>12</v>
      </c>
      <c r="R14" s="65" t="str">
        <f t="shared" si="3"/>
        <v>S  12</v>
      </c>
      <c r="S14" s="228" t="s">
        <v>44</v>
      </c>
      <c r="T14" s="199"/>
      <c r="U14" s="63" t="s">
        <v>25</v>
      </c>
      <c r="V14" s="64">
        <v>12</v>
      </c>
      <c r="W14" s="13" t="str">
        <f t="shared" si="4"/>
        <v>T  12</v>
      </c>
      <c r="X14" s="100"/>
      <c r="Y14" s="6"/>
      <c r="Z14" s="11" t="s">
        <v>20</v>
      </c>
      <c r="AA14" s="74">
        <v>12</v>
      </c>
      <c r="AB14" s="56" t="str">
        <f t="shared" si="5"/>
        <v>F  12</v>
      </c>
      <c r="AC14" s="69"/>
      <c r="AD14" s="6"/>
      <c r="AE14" s="59" t="s">
        <v>18</v>
      </c>
      <c r="AF14" s="56">
        <v>12</v>
      </c>
      <c r="AG14" s="9" t="str">
        <f t="shared" si="6"/>
        <v>S  12</v>
      </c>
      <c r="AH14" s="227" t="s">
        <v>47</v>
      </c>
      <c r="AI14" s="185"/>
      <c r="AJ14" s="63" t="s">
        <v>20</v>
      </c>
      <c r="AK14" s="64">
        <v>12</v>
      </c>
      <c r="AL14" s="14" t="str">
        <f t="shared" si="7"/>
        <v>O  12</v>
      </c>
      <c r="AM14" s="106" t="s">
        <v>56</v>
      </c>
      <c r="AN14" s="23"/>
      <c r="AO14" s="11" t="s">
        <v>24</v>
      </c>
      <c r="AP14" s="74">
        <v>12</v>
      </c>
      <c r="AQ14" s="9" t="str">
        <f t="shared" si="8"/>
        <v>L  12</v>
      </c>
      <c r="AR14" s="181"/>
      <c r="AS14" s="182"/>
      <c r="AT14" s="63" t="s">
        <v>23</v>
      </c>
      <c r="AU14" s="64">
        <v>12</v>
      </c>
      <c r="AV14" s="77" t="str">
        <f t="shared" si="9"/>
        <v>M  12</v>
      </c>
      <c r="AW14" s="64"/>
      <c r="AX14" s="116" t="s">
        <v>58</v>
      </c>
      <c r="AY14" s="70">
        <v>42</v>
      </c>
      <c r="AZ14" s="63"/>
      <c r="BA14" s="64">
        <v>12</v>
      </c>
      <c r="BB14" s="9" t="str">
        <f>CONCATENATE(AZ14,"T ",BA14)</f>
        <v>T 12</v>
      </c>
      <c r="BC14" s="248" t="s">
        <v>63</v>
      </c>
      <c r="BD14" s="251"/>
      <c r="BE14" s="63" t="s">
        <v>24</v>
      </c>
      <c r="BF14" s="64">
        <v>12</v>
      </c>
      <c r="BG14" s="77" t="str">
        <f t="shared" si="10"/>
        <v>L  12</v>
      </c>
      <c r="BH14" s="181" t="s">
        <v>59</v>
      </c>
      <c r="BI14" s="182"/>
    </row>
    <row r="15" spans="1:61" ht="15" customHeight="1">
      <c r="A15" s="63" t="s">
        <v>25</v>
      </c>
      <c r="B15" s="55">
        <v>13</v>
      </c>
      <c r="C15" s="56" t="str">
        <f t="shared" si="0"/>
        <v>T 13</v>
      </c>
      <c r="D15" s="105"/>
      <c r="E15" s="75"/>
      <c r="F15" s="63" t="s">
        <v>20</v>
      </c>
      <c r="G15" s="64">
        <v>13</v>
      </c>
      <c r="H15" s="56" t="str">
        <f t="shared" si="1"/>
        <v>F  13</v>
      </c>
      <c r="I15" s="186" t="s">
        <v>60</v>
      </c>
      <c r="J15" s="182"/>
      <c r="K15" s="63" t="s">
        <v>20</v>
      </c>
      <c r="L15" s="64">
        <v>13</v>
      </c>
      <c r="M15" s="56" t="str">
        <f t="shared" si="2"/>
        <v>F  13</v>
      </c>
      <c r="N15" s="115" t="s">
        <v>55</v>
      </c>
      <c r="O15" s="20"/>
      <c r="P15" s="59" t="s">
        <v>23</v>
      </c>
      <c r="Q15" s="56">
        <v>13</v>
      </c>
      <c r="R15" s="65" t="str">
        <f t="shared" si="3"/>
        <v>M  13</v>
      </c>
      <c r="S15" s="103"/>
      <c r="T15" s="95">
        <v>16</v>
      </c>
      <c r="U15" s="63" t="s">
        <v>20</v>
      </c>
      <c r="V15" s="64">
        <v>13</v>
      </c>
      <c r="W15" s="13" t="str">
        <f t="shared" si="4"/>
        <v>O  13</v>
      </c>
      <c r="X15" s="69"/>
      <c r="Y15" s="6"/>
      <c r="Z15" s="11" t="s">
        <v>24</v>
      </c>
      <c r="AA15" s="74">
        <v>13</v>
      </c>
      <c r="AB15" s="56" t="str">
        <f t="shared" si="5"/>
        <v>L  13</v>
      </c>
      <c r="AC15" s="183"/>
      <c r="AD15" s="182"/>
      <c r="AE15" s="59" t="s">
        <v>23</v>
      </c>
      <c r="AF15" s="56">
        <v>13</v>
      </c>
      <c r="AG15" s="9" t="str">
        <f t="shared" si="6"/>
        <v>M  13</v>
      </c>
      <c r="AH15" s="64"/>
      <c r="AI15" s="95">
        <v>29</v>
      </c>
      <c r="AJ15" s="63" t="s">
        <v>15</v>
      </c>
      <c r="AK15" s="64">
        <v>13</v>
      </c>
      <c r="AL15" s="9" t="str">
        <f t="shared" si="7"/>
        <v>T  13</v>
      </c>
      <c r="AM15" s="113" t="s">
        <v>61</v>
      </c>
      <c r="AN15" s="23"/>
      <c r="AO15" s="59" t="s">
        <v>18</v>
      </c>
      <c r="AP15" s="56">
        <v>13</v>
      </c>
      <c r="AQ15" s="9" t="str">
        <f t="shared" si="8"/>
        <v>S  13</v>
      </c>
      <c r="AR15" s="183"/>
      <c r="AS15" s="182"/>
      <c r="AT15" s="63" t="s">
        <v>25</v>
      </c>
      <c r="AU15" s="64">
        <v>13</v>
      </c>
      <c r="AV15" s="80" t="str">
        <f t="shared" si="9"/>
        <v>T  13</v>
      </c>
      <c r="AW15" s="64" t="s">
        <v>62</v>
      </c>
      <c r="AX15" s="72"/>
      <c r="AY15" s="75"/>
      <c r="AZ15" s="63"/>
      <c r="BA15" s="74">
        <v>13</v>
      </c>
      <c r="BB15" s="9" t="str">
        <f>CONCATENATE(AZ15," F",BA15)</f>
        <v xml:space="preserve"> F13</v>
      </c>
      <c r="BC15" s="249" t="s">
        <v>63</v>
      </c>
      <c r="BD15" s="251"/>
      <c r="BE15" s="63" t="s">
        <v>18</v>
      </c>
      <c r="BF15" s="64">
        <v>13</v>
      </c>
      <c r="BG15" s="77" t="str">
        <f t="shared" si="10"/>
        <v>S  13</v>
      </c>
      <c r="BH15" s="181" t="s">
        <v>59</v>
      </c>
      <c r="BI15" s="182"/>
    </row>
    <row r="16" spans="1:61" ht="15" customHeight="1">
      <c r="A16" s="63" t="s">
        <v>20</v>
      </c>
      <c r="B16" s="55">
        <v>14</v>
      </c>
      <c r="C16" s="56" t="str">
        <f t="shared" si="0"/>
        <v>O 14</v>
      </c>
      <c r="D16" s="69"/>
      <c r="E16" s="75"/>
      <c r="F16" s="63" t="s">
        <v>24</v>
      </c>
      <c r="G16" s="64">
        <v>14</v>
      </c>
      <c r="H16" s="56" t="str">
        <f t="shared" si="1"/>
        <v>L  14</v>
      </c>
      <c r="I16" s="186" t="s">
        <v>60</v>
      </c>
      <c r="J16" s="182"/>
      <c r="K16" s="63" t="s">
        <v>24</v>
      </c>
      <c r="L16" s="64">
        <v>14</v>
      </c>
      <c r="M16" s="56" t="str">
        <f t="shared" si="2"/>
        <v>L  14</v>
      </c>
      <c r="N16" s="97" t="s">
        <v>55</v>
      </c>
      <c r="O16" s="117"/>
      <c r="P16" s="63" t="s">
        <v>25</v>
      </c>
      <c r="Q16" s="64">
        <v>14</v>
      </c>
      <c r="R16" s="65" t="str">
        <f t="shared" si="3"/>
        <v>T  14</v>
      </c>
      <c r="S16" s="21"/>
      <c r="T16" s="67"/>
      <c r="U16" s="63" t="s">
        <v>15</v>
      </c>
      <c r="V16" s="64">
        <v>14</v>
      </c>
      <c r="W16" s="13" t="str">
        <f t="shared" si="4"/>
        <v>T  14</v>
      </c>
      <c r="X16" s="69"/>
      <c r="Y16" s="6"/>
      <c r="Z16" s="59" t="s">
        <v>18</v>
      </c>
      <c r="AA16" s="56">
        <v>14</v>
      </c>
      <c r="AB16" s="56" t="str">
        <f t="shared" si="5"/>
        <v>S  14</v>
      </c>
      <c r="AC16" s="183"/>
      <c r="AD16" s="182"/>
      <c r="AE16" s="63" t="s">
        <v>25</v>
      </c>
      <c r="AF16" s="64">
        <v>14</v>
      </c>
      <c r="AG16" s="9" t="str">
        <f t="shared" si="6"/>
        <v>T  14</v>
      </c>
      <c r="AH16" s="64"/>
      <c r="AI16" s="67"/>
      <c r="AJ16" s="11" t="s">
        <v>20</v>
      </c>
      <c r="AK16" s="74">
        <v>14</v>
      </c>
      <c r="AL16" s="14" t="str">
        <f>CONCATENATE(AJ17,"  ",AK16)</f>
        <v>F  14</v>
      </c>
      <c r="AM16" s="106" t="s">
        <v>64</v>
      </c>
      <c r="AN16" s="23"/>
      <c r="AO16" s="59" t="s">
        <v>23</v>
      </c>
      <c r="AP16" s="56">
        <v>14</v>
      </c>
      <c r="AQ16" s="9" t="str">
        <f>CONCATENATE(AO17,"  ",AP16)</f>
        <v>M  14</v>
      </c>
      <c r="AR16" s="64"/>
      <c r="AS16" s="95">
        <v>38</v>
      </c>
      <c r="AT16" s="63" t="s">
        <v>20</v>
      </c>
      <c r="AU16" s="64">
        <v>14</v>
      </c>
      <c r="AV16" s="77" t="str">
        <f>CONCATENATE(AT17,"  ",AU16)</f>
        <v>O  14</v>
      </c>
      <c r="AW16" s="64" t="s">
        <v>62</v>
      </c>
      <c r="AX16" s="72"/>
      <c r="AY16" s="75"/>
      <c r="AZ16" s="63"/>
      <c r="BA16" s="74">
        <v>14</v>
      </c>
      <c r="BB16" s="9" t="str">
        <f>CONCATENATE(AZ16," L",BA16)</f>
        <v xml:space="preserve"> L14</v>
      </c>
      <c r="BC16" s="250" t="s">
        <v>65</v>
      </c>
      <c r="BD16" s="118"/>
      <c r="BE16" s="63" t="s">
        <v>23</v>
      </c>
      <c r="BF16" s="64">
        <v>14</v>
      </c>
      <c r="BG16" s="77" t="str">
        <f>CONCATENATE(BE17,"  ",BF16)</f>
        <v>M  14</v>
      </c>
      <c r="BH16" s="22"/>
      <c r="BI16" s="95">
        <v>51</v>
      </c>
    </row>
    <row r="17" spans="1:61" ht="15" customHeight="1">
      <c r="A17" s="63" t="s">
        <v>15</v>
      </c>
      <c r="B17" s="55">
        <v>15</v>
      </c>
      <c r="C17" s="56" t="str">
        <f t="shared" si="0"/>
        <v>T 15</v>
      </c>
      <c r="D17" s="69"/>
      <c r="E17" s="75"/>
      <c r="F17" s="59" t="s">
        <v>18</v>
      </c>
      <c r="G17" s="56">
        <v>15</v>
      </c>
      <c r="H17" s="56" t="str">
        <f t="shared" si="1"/>
        <v>S  15</v>
      </c>
      <c r="I17" s="186" t="s">
        <v>60</v>
      </c>
      <c r="J17" s="182"/>
      <c r="K17" s="59" t="s">
        <v>18</v>
      </c>
      <c r="L17" s="56">
        <v>15</v>
      </c>
      <c r="M17" s="56" t="str">
        <f t="shared" si="2"/>
        <v>S  15</v>
      </c>
      <c r="N17" s="97" t="s">
        <v>55</v>
      </c>
      <c r="O17" s="117"/>
      <c r="P17" s="63" t="s">
        <v>20</v>
      </c>
      <c r="Q17" s="64">
        <v>15</v>
      </c>
      <c r="R17" s="65" t="str">
        <f t="shared" si="3"/>
        <v>O  15</v>
      </c>
      <c r="S17" s="103" t="s">
        <v>66</v>
      </c>
      <c r="T17" s="67"/>
      <c r="U17" s="63" t="s">
        <v>20</v>
      </c>
      <c r="V17" s="64">
        <v>15</v>
      </c>
      <c r="W17" s="13" t="str">
        <f t="shared" si="4"/>
        <v>F  15</v>
      </c>
      <c r="X17" s="85"/>
      <c r="Y17" s="67"/>
      <c r="Z17" s="59" t="s">
        <v>23</v>
      </c>
      <c r="AA17" s="56">
        <v>15</v>
      </c>
      <c r="AB17" s="56" t="str">
        <f t="shared" si="5"/>
        <v>M  15</v>
      </c>
      <c r="AC17" s="69"/>
      <c r="AD17" s="15">
        <v>25</v>
      </c>
      <c r="AE17" s="63" t="s">
        <v>20</v>
      </c>
      <c r="AF17" s="64">
        <v>15</v>
      </c>
      <c r="AG17" s="9" t="str">
        <f t="shared" si="6"/>
        <v>O  15</v>
      </c>
      <c r="AH17" s="67"/>
      <c r="AJ17" s="11" t="s">
        <v>24</v>
      </c>
      <c r="AK17" s="74">
        <v>15</v>
      </c>
      <c r="AL17" s="9" t="str">
        <f>CONCATENATE(AJ18,"  ",AK17)</f>
        <v>L  15</v>
      </c>
      <c r="AM17" s="113" t="s">
        <v>67</v>
      </c>
      <c r="AN17" s="113"/>
      <c r="AO17" s="63" t="s">
        <v>25</v>
      </c>
      <c r="AP17" s="64">
        <v>15</v>
      </c>
      <c r="AQ17" s="9" t="str">
        <f>CONCATENATE(AO18,"  ",AP17)</f>
        <v>T  15</v>
      </c>
      <c r="AR17" s="100"/>
      <c r="AS17" s="67"/>
      <c r="AT17" s="63" t="s">
        <v>15</v>
      </c>
      <c r="AU17" s="64">
        <v>15</v>
      </c>
      <c r="AV17" s="80" t="str">
        <f>CONCATENATE(AT18,"  ",AU17)</f>
        <v>T  15</v>
      </c>
      <c r="AW17" s="64" t="s">
        <v>62</v>
      </c>
      <c r="AX17" s="72"/>
      <c r="AY17" s="75"/>
      <c r="AZ17" s="63"/>
      <c r="BA17" s="56">
        <v>15</v>
      </c>
      <c r="BB17" s="9" t="str">
        <f>CONCATENATE(AZ17,"S ",BA17)</f>
        <v>S 15</v>
      </c>
      <c r="BC17" s="250" t="s">
        <v>65</v>
      </c>
      <c r="BD17" s="118"/>
      <c r="BE17" s="63" t="s">
        <v>25</v>
      </c>
      <c r="BF17" s="64">
        <v>15</v>
      </c>
      <c r="BG17" s="77" t="str">
        <f>CONCATENATE(BE18,"  ",BF17)</f>
        <v>T  15</v>
      </c>
      <c r="BH17" s="64"/>
      <c r="BI17" s="67"/>
    </row>
    <row r="18" spans="1:61" ht="15" customHeight="1">
      <c r="A18" s="63" t="s">
        <v>20</v>
      </c>
      <c r="B18" s="55">
        <v>16</v>
      </c>
      <c r="C18" s="56" t="str">
        <f t="shared" si="0"/>
        <v>F 16</v>
      </c>
      <c r="D18" s="85" t="s">
        <v>68</v>
      </c>
      <c r="E18" s="67"/>
      <c r="F18" s="59" t="s">
        <v>23</v>
      </c>
      <c r="G18" s="56">
        <v>16</v>
      </c>
      <c r="H18" s="56" t="str">
        <f t="shared" si="1"/>
        <v>M  16</v>
      </c>
      <c r="I18" s="69"/>
      <c r="J18" s="102">
        <v>8</v>
      </c>
      <c r="K18" s="59" t="s">
        <v>23</v>
      </c>
      <c r="L18" s="56">
        <v>16</v>
      </c>
      <c r="M18" s="56" t="str">
        <f t="shared" si="2"/>
        <v>M  16</v>
      </c>
      <c r="N18" s="97" t="s">
        <v>55</v>
      </c>
      <c r="O18" s="95">
        <v>12</v>
      </c>
      <c r="P18" s="63" t="s">
        <v>15</v>
      </c>
      <c r="Q18" s="64">
        <v>16</v>
      </c>
      <c r="R18" s="65" t="str">
        <f t="shared" si="3"/>
        <v>T  16</v>
      </c>
      <c r="S18" s="103" t="s">
        <v>66</v>
      </c>
      <c r="T18" s="67"/>
      <c r="U18" s="63" t="s">
        <v>24</v>
      </c>
      <c r="V18" s="64">
        <v>16</v>
      </c>
      <c r="W18" s="13" t="str">
        <f t="shared" si="4"/>
        <v>L  16</v>
      </c>
      <c r="X18" s="204"/>
      <c r="Y18" s="185"/>
      <c r="Z18" s="63" t="s">
        <v>25</v>
      </c>
      <c r="AA18" s="64">
        <v>16</v>
      </c>
      <c r="AB18" s="56" t="str">
        <f t="shared" si="5"/>
        <v>T  16</v>
      </c>
      <c r="AC18" s="69"/>
      <c r="AD18" s="6"/>
      <c r="AE18" s="63" t="s">
        <v>15</v>
      </c>
      <c r="AF18" s="64">
        <v>16</v>
      </c>
      <c r="AG18" s="9" t="str">
        <f t="shared" si="6"/>
        <v>T  16</v>
      </c>
      <c r="AH18" s="202"/>
      <c r="AI18" s="182"/>
      <c r="AJ18" s="59" t="s">
        <v>18</v>
      </c>
      <c r="AK18" s="56">
        <v>16</v>
      </c>
      <c r="AL18" s="14" t="str">
        <f t="shared" si="7"/>
        <v>S  16</v>
      </c>
      <c r="AM18" s="106" t="s">
        <v>69</v>
      </c>
      <c r="AN18" s="23"/>
      <c r="AO18" s="63" t="s">
        <v>20</v>
      </c>
      <c r="AP18" s="64">
        <v>16</v>
      </c>
      <c r="AQ18" s="9" t="str">
        <f t="shared" si="8"/>
        <v>O  16</v>
      </c>
      <c r="AR18" s="64"/>
      <c r="AS18" s="67"/>
      <c r="AT18" s="63" t="s">
        <v>20</v>
      </c>
      <c r="AU18" s="64">
        <v>16</v>
      </c>
      <c r="AV18" s="77" t="str">
        <f t="shared" si="9"/>
        <v>F  16</v>
      </c>
      <c r="AW18" s="119" t="s">
        <v>70</v>
      </c>
      <c r="AX18" s="120"/>
      <c r="AY18" s="24"/>
      <c r="AZ18" s="121"/>
      <c r="BA18" s="56">
        <v>16</v>
      </c>
      <c r="BB18" s="9" t="str">
        <f>CONCATENATE(AZ18," M",BA18)</f>
        <v xml:space="preserve"> M16</v>
      </c>
      <c r="BC18" s="122"/>
      <c r="BD18" s="123">
        <v>47</v>
      </c>
      <c r="BE18" s="63" t="s">
        <v>20</v>
      </c>
      <c r="BF18" s="64">
        <v>16</v>
      </c>
      <c r="BG18" s="77" t="str">
        <f t="shared" si="10"/>
        <v>O  16</v>
      </c>
      <c r="BH18" s="64"/>
      <c r="BI18" s="67"/>
    </row>
    <row r="19" spans="1:61" ht="15" customHeight="1">
      <c r="A19" s="63" t="s">
        <v>24</v>
      </c>
      <c r="B19" s="55">
        <v>17</v>
      </c>
      <c r="C19" s="56" t="str">
        <f t="shared" si="0"/>
        <v>L 17</v>
      </c>
      <c r="D19" s="88" t="s">
        <v>68</v>
      </c>
      <c r="E19" s="61"/>
      <c r="F19" s="63" t="s">
        <v>25</v>
      </c>
      <c r="G19" s="64">
        <v>17</v>
      </c>
      <c r="H19" s="56" t="str">
        <f t="shared" si="1"/>
        <v>T  17</v>
      </c>
      <c r="I19" s="124" t="s">
        <v>71</v>
      </c>
      <c r="J19" s="125"/>
      <c r="K19" s="63" t="s">
        <v>25</v>
      </c>
      <c r="L19" s="64">
        <v>17</v>
      </c>
      <c r="M19" s="56" t="str">
        <f t="shared" si="2"/>
        <v>T  17</v>
      </c>
      <c r="N19" s="22"/>
      <c r="O19" s="126"/>
      <c r="P19" s="59" t="s">
        <v>20</v>
      </c>
      <c r="Q19" s="56">
        <v>17</v>
      </c>
      <c r="R19" s="65" t="str">
        <f t="shared" si="3"/>
        <v>F  17</v>
      </c>
      <c r="S19" s="85"/>
      <c r="T19" s="127"/>
      <c r="U19" s="56" t="s">
        <v>18</v>
      </c>
      <c r="V19" s="56">
        <v>17</v>
      </c>
      <c r="W19" s="13" t="str">
        <f t="shared" si="4"/>
        <v>S  17</v>
      </c>
      <c r="X19" s="204"/>
      <c r="Y19" s="185"/>
      <c r="Z19" s="63" t="s">
        <v>20</v>
      </c>
      <c r="AA19" s="64">
        <v>17</v>
      </c>
      <c r="AB19" s="56" t="str">
        <f t="shared" si="5"/>
        <v>O  17</v>
      </c>
      <c r="AC19" s="69"/>
      <c r="AD19" s="69"/>
      <c r="AE19" s="11" t="s">
        <v>20</v>
      </c>
      <c r="AF19" s="74">
        <v>17</v>
      </c>
      <c r="AG19" s="9" t="str">
        <f t="shared" si="6"/>
        <v>F  17</v>
      </c>
      <c r="AH19" s="202"/>
      <c r="AI19" s="182"/>
      <c r="AJ19" s="59" t="s">
        <v>23</v>
      </c>
      <c r="AK19" s="56">
        <v>17</v>
      </c>
      <c r="AL19" s="9" t="str">
        <f t="shared" si="7"/>
        <v>M  17</v>
      </c>
      <c r="AM19" s="106" t="s">
        <v>72</v>
      </c>
      <c r="AN19" s="7">
        <v>34</v>
      </c>
      <c r="AO19" s="63" t="s">
        <v>15</v>
      </c>
      <c r="AP19" s="64">
        <v>17</v>
      </c>
      <c r="AQ19" s="9" t="str">
        <f t="shared" si="8"/>
        <v>T  17</v>
      </c>
      <c r="AR19" s="97" t="s">
        <v>73</v>
      </c>
      <c r="AS19" s="98"/>
      <c r="AT19" s="63" t="s">
        <v>24</v>
      </c>
      <c r="AU19" s="64">
        <v>17</v>
      </c>
      <c r="AV19" s="80" t="str">
        <f t="shared" si="9"/>
        <v>L  17</v>
      </c>
      <c r="AW19" s="128" t="s">
        <v>74</v>
      </c>
      <c r="AX19" s="181"/>
      <c r="AY19" s="182"/>
      <c r="AZ19" s="129"/>
      <c r="BA19" s="64">
        <v>17</v>
      </c>
      <c r="BB19" s="9" t="str">
        <f>CONCATENATE(AZ19,"T ",BA19)</f>
        <v>T 17</v>
      </c>
      <c r="BC19" s="74"/>
      <c r="BD19" s="67"/>
      <c r="BE19" s="63" t="s">
        <v>15</v>
      </c>
      <c r="BF19" s="64">
        <v>17</v>
      </c>
      <c r="BG19" s="77" t="str">
        <f t="shared" si="10"/>
        <v>T  17</v>
      </c>
      <c r="BH19" s="64"/>
      <c r="BI19" s="67"/>
    </row>
    <row r="20" spans="1:61" ht="15" customHeight="1">
      <c r="A20" s="59" t="s">
        <v>18</v>
      </c>
      <c r="B20" s="55">
        <v>18</v>
      </c>
      <c r="C20" s="56" t="str">
        <f t="shared" si="0"/>
        <v>S 18</v>
      </c>
      <c r="D20" s="88" t="s">
        <v>68</v>
      </c>
      <c r="E20" s="61"/>
      <c r="F20" s="63" t="s">
        <v>20</v>
      </c>
      <c r="G20" s="64">
        <v>18</v>
      </c>
      <c r="H20" s="56" t="str">
        <f t="shared" si="1"/>
        <v>O  18</v>
      </c>
      <c r="I20" s="124" t="s">
        <v>71</v>
      </c>
      <c r="J20" s="125"/>
      <c r="K20" s="63" t="s">
        <v>20</v>
      </c>
      <c r="L20" s="64">
        <v>18</v>
      </c>
      <c r="M20" s="56" t="str">
        <f t="shared" si="2"/>
        <v>O  18</v>
      </c>
      <c r="N20" s="130"/>
      <c r="O20" s="67"/>
      <c r="P20" s="59" t="s">
        <v>24</v>
      </c>
      <c r="Q20" s="56">
        <v>18</v>
      </c>
      <c r="R20" s="65" t="str">
        <f t="shared" si="3"/>
        <v>L  18</v>
      </c>
      <c r="S20" s="211" t="s">
        <v>75</v>
      </c>
      <c r="T20" s="185"/>
      <c r="U20" s="56" t="s">
        <v>23</v>
      </c>
      <c r="V20" s="56">
        <v>18</v>
      </c>
      <c r="W20" s="13" t="str">
        <f t="shared" si="4"/>
        <v>M  18</v>
      </c>
      <c r="X20" s="69"/>
      <c r="Y20" s="15">
        <v>21</v>
      </c>
      <c r="Z20" s="63" t="s">
        <v>15</v>
      </c>
      <c r="AA20" s="64">
        <v>18</v>
      </c>
      <c r="AB20" s="56" t="str">
        <f t="shared" si="5"/>
        <v>T  18</v>
      </c>
      <c r="AC20" s="69"/>
      <c r="AD20" s="69"/>
      <c r="AE20" s="11" t="s">
        <v>24</v>
      </c>
      <c r="AF20" s="74">
        <v>18</v>
      </c>
      <c r="AG20" s="9" t="str">
        <f t="shared" si="6"/>
        <v>L  18</v>
      </c>
      <c r="AH20" s="181"/>
      <c r="AI20" s="182"/>
      <c r="AJ20" s="63" t="s">
        <v>25</v>
      </c>
      <c r="AK20" s="64">
        <v>18</v>
      </c>
      <c r="AL20" s="14" t="str">
        <f t="shared" si="7"/>
        <v>T  18</v>
      </c>
      <c r="AM20" s="74" t="s">
        <v>76</v>
      </c>
      <c r="AN20" s="6"/>
      <c r="AO20" s="63" t="s">
        <v>20</v>
      </c>
      <c r="AP20" s="64">
        <v>18</v>
      </c>
      <c r="AQ20" s="9" t="str">
        <f t="shared" si="8"/>
        <v>F  18</v>
      </c>
      <c r="AR20" s="97" t="s">
        <v>73</v>
      </c>
      <c r="AS20" s="98"/>
      <c r="AT20" s="63" t="s">
        <v>18</v>
      </c>
      <c r="AU20" s="64">
        <v>18</v>
      </c>
      <c r="AV20" s="77" t="str">
        <f t="shared" si="9"/>
        <v>S  18</v>
      </c>
      <c r="AW20" s="128" t="s">
        <v>77</v>
      </c>
      <c r="AX20" s="203"/>
      <c r="AY20" s="199"/>
      <c r="AZ20" s="25"/>
      <c r="BA20" s="64">
        <v>18</v>
      </c>
      <c r="BB20" s="9" t="str">
        <f>CONCATENATE(AZ20," O",BA20)</f>
        <v xml:space="preserve"> O18</v>
      </c>
      <c r="BC20" s="76" t="s">
        <v>31</v>
      </c>
      <c r="BD20" s="67"/>
      <c r="BE20" s="63" t="s">
        <v>20</v>
      </c>
      <c r="BF20" s="64">
        <v>18</v>
      </c>
      <c r="BG20" s="77" t="str">
        <f t="shared" si="10"/>
        <v>F  18</v>
      </c>
      <c r="BH20" s="64"/>
      <c r="BI20" s="67"/>
    </row>
    <row r="21" spans="1:61" ht="15" customHeight="1">
      <c r="A21" s="59" t="s">
        <v>23</v>
      </c>
      <c r="B21" s="55">
        <v>19</v>
      </c>
      <c r="C21" s="56" t="str">
        <f t="shared" si="0"/>
        <v>M 19</v>
      </c>
      <c r="D21" s="68"/>
      <c r="E21" s="15">
        <v>4</v>
      </c>
      <c r="F21" s="63" t="s">
        <v>15</v>
      </c>
      <c r="G21" s="64">
        <v>19</v>
      </c>
      <c r="H21" s="56" t="str">
        <f t="shared" si="1"/>
        <v>T  19</v>
      </c>
      <c r="I21" s="124" t="s">
        <v>71</v>
      </c>
      <c r="J21" s="125"/>
      <c r="K21" s="63" t="s">
        <v>15</v>
      </c>
      <c r="L21" s="64">
        <v>19</v>
      </c>
      <c r="M21" s="56" t="str">
        <f t="shared" si="2"/>
        <v>T  19</v>
      </c>
      <c r="N21" s="112"/>
      <c r="O21" s="67"/>
      <c r="P21" s="59" t="s">
        <v>18</v>
      </c>
      <c r="Q21" s="56">
        <v>19</v>
      </c>
      <c r="R21" s="65" t="str">
        <f t="shared" si="3"/>
        <v>S  19</v>
      </c>
      <c r="S21" s="211" t="s">
        <v>75</v>
      </c>
      <c r="T21" s="185"/>
      <c r="U21" s="64" t="s">
        <v>25</v>
      </c>
      <c r="V21" s="64">
        <v>19</v>
      </c>
      <c r="W21" s="13" t="str">
        <f t="shared" si="4"/>
        <v>T  19</v>
      </c>
      <c r="X21" s="131"/>
      <c r="Y21" s="6"/>
      <c r="Z21" s="63" t="s">
        <v>20</v>
      </c>
      <c r="AA21" s="64">
        <v>19</v>
      </c>
      <c r="AB21" s="56" t="str">
        <f t="shared" si="5"/>
        <v>F  19</v>
      </c>
      <c r="AC21" s="132" t="s">
        <v>78</v>
      </c>
      <c r="AD21" s="133"/>
      <c r="AE21" s="59" t="s">
        <v>18</v>
      </c>
      <c r="AF21" s="56">
        <v>19</v>
      </c>
      <c r="AG21" s="9" t="str">
        <f t="shared" si="6"/>
        <v>S  19</v>
      </c>
      <c r="AH21" s="181"/>
      <c r="AI21" s="182"/>
      <c r="AJ21" s="63" t="s">
        <v>20</v>
      </c>
      <c r="AK21" s="64">
        <v>19</v>
      </c>
      <c r="AL21" s="9" t="str">
        <f t="shared" si="7"/>
        <v>O  19</v>
      </c>
      <c r="AM21" s="74"/>
      <c r="AN21" s="6"/>
      <c r="AO21" s="63" t="s">
        <v>24</v>
      </c>
      <c r="AP21" s="64">
        <v>19</v>
      </c>
      <c r="AQ21" s="9" t="str">
        <f t="shared" si="8"/>
        <v>L  19</v>
      </c>
      <c r="AR21" s="97" t="s">
        <v>73</v>
      </c>
      <c r="AS21" s="97"/>
      <c r="AT21" s="63" t="s">
        <v>23</v>
      </c>
      <c r="AU21" s="64">
        <v>19</v>
      </c>
      <c r="AV21" s="80" t="str">
        <f t="shared" si="9"/>
        <v>M  19</v>
      </c>
      <c r="AW21" s="134" t="s">
        <v>79</v>
      </c>
      <c r="AX21" s="135" t="s">
        <v>80</v>
      </c>
      <c r="AY21" s="136">
        <v>43</v>
      </c>
      <c r="AZ21" s="137"/>
      <c r="BA21" s="64">
        <v>19</v>
      </c>
      <c r="BB21" s="9" t="str">
        <f>CONCATENATE(AZ21," T",BA21)</f>
        <v xml:space="preserve"> T19</v>
      </c>
      <c r="BC21" s="74"/>
      <c r="BD21" s="67"/>
      <c r="BE21" s="63" t="s">
        <v>24</v>
      </c>
      <c r="BF21" s="64">
        <v>19</v>
      </c>
      <c r="BG21" s="77" t="str">
        <f t="shared" si="10"/>
        <v>L  19</v>
      </c>
      <c r="BH21" s="181"/>
      <c r="BI21" s="182"/>
    </row>
    <row r="22" spans="1:61" ht="15" customHeight="1">
      <c r="A22" s="63" t="s">
        <v>25</v>
      </c>
      <c r="B22" s="55">
        <v>20</v>
      </c>
      <c r="C22" s="56" t="str">
        <f t="shared" si="0"/>
        <v>T 20</v>
      </c>
      <c r="D22" s="68"/>
      <c r="E22" s="75"/>
      <c r="F22" s="63" t="s">
        <v>20</v>
      </c>
      <c r="G22" s="64">
        <v>20</v>
      </c>
      <c r="H22" s="56" t="str">
        <f t="shared" si="1"/>
        <v>F  20</v>
      </c>
      <c r="I22" s="124" t="s">
        <v>71</v>
      </c>
      <c r="J22" s="125"/>
      <c r="K22" s="63" t="s">
        <v>20</v>
      </c>
      <c r="L22" s="64">
        <v>20</v>
      </c>
      <c r="M22" s="56" t="str">
        <f t="shared" si="2"/>
        <v>F  20</v>
      </c>
      <c r="N22" s="112"/>
      <c r="O22" s="67"/>
      <c r="P22" s="59" t="s">
        <v>23</v>
      </c>
      <c r="Q22" s="56">
        <v>20</v>
      </c>
      <c r="R22" s="65" t="str">
        <f t="shared" si="3"/>
        <v>M  20</v>
      </c>
      <c r="S22" s="130"/>
      <c r="T22" s="138">
        <v>17</v>
      </c>
      <c r="U22" s="64" t="s">
        <v>20</v>
      </c>
      <c r="V22" s="64">
        <v>20</v>
      </c>
      <c r="W22" s="13" t="str">
        <f t="shared" si="4"/>
        <v>O  20</v>
      </c>
      <c r="X22" s="76" t="s">
        <v>31</v>
      </c>
      <c r="Y22" s="6"/>
      <c r="Z22" s="63" t="s">
        <v>24</v>
      </c>
      <c r="AA22" s="64">
        <v>20</v>
      </c>
      <c r="AB22" s="56" t="str">
        <f t="shared" si="5"/>
        <v>L  20</v>
      </c>
      <c r="AC22" s="206" t="s">
        <v>81</v>
      </c>
      <c r="AD22" s="185"/>
      <c r="AE22" s="56" t="s">
        <v>23</v>
      </c>
      <c r="AF22" s="56">
        <v>20</v>
      </c>
      <c r="AG22" s="9" t="str">
        <f t="shared" si="6"/>
        <v>M  20</v>
      </c>
      <c r="AI22" s="95">
        <v>30</v>
      </c>
      <c r="AJ22" s="63" t="s">
        <v>15</v>
      </c>
      <c r="AK22" s="64">
        <v>20</v>
      </c>
      <c r="AL22" s="14" t="str">
        <f t="shared" si="7"/>
        <v>T  20</v>
      </c>
      <c r="AM22" s="68"/>
      <c r="AN22" s="6"/>
      <c r="AO22" s="59" t="s">
        <v>18</v>
      </c>
      <c r="AP22" s="56">
        <v>20</v>
      </c>
      <c r="AQ22" s="9" t="str">
        <f t="shared" si="8"/>
        <v>S  20</v>
      </c>
      <c r="AR22" s="97" t="s">
        <v>73</v>
      </c>
      <c r="AS22" s="97"/>
      <c r="AT22" s="63" t="s">
        <v>25</v>
      </c>
      <c r="AU22" s="64">
        <v>20</v>
      </c>
      <c r="AV22" s="77" t="str">
        <f t="shared" si="9"/>
        <v>T  20</v>
      </c>
      <c r="AW22" s="134" t="s">
        <v>79</v>
      </c>
      <c r="AX22" s="139"/>
      <c r="AY22" s="140"/>
      <c r="AZ22" s="63"/>
      <c r="BA22" s="74">
        <v>20</v>
      </c>
      <c r="BB22" s="9" t="str">
        <f>CONCATENATE(AZ22," F",BA22)</f>
        <v xml:space="preserve"> F20</v>
      </c>
      <c r="BC22" s="186" t="s">
        <v>60</v>
      </c>
      <c r="BD22" s="182"/>
      <c r="BE22" s="63" t="s">
        <v>18</v>
      </c>
      <c r="BF22" s="64">
        <v>20</v>
      </c>
      <c r="BG22" s="77" t="str">
        <f t="shared" si="10"/>
        <v>S  20</v>
      </c>
      <c r="BH22" s="183"/>
      <c r="BI22" s="182"/>
    </row>
    <row r="23" spans="1:61" ht="15" customHeight="1">
      <c r="A23" s="63" t="s">
        <v>20</v>
      </c>
      <c r="B23" s="55">
        <v>21</v>
      </c>
      <c r="C23" s="56" t="str">
        <f t="shared" si="0"/>
        <v>O 21</v>
      </c>
      <c r="D23" s="68"/>
      <c r="E23" s="75"/>
      <c r="F23" s="63" t="s">
        <v>24</v>
      </c>
      <c r="G23" s="64">
        <v>21</v>
      </c>
      <c r="H23" s="56" t="str">
        <f t="shared" si="1"/>
        <v>L  21</v>
      </c>
      <c r="I23" s="192" t="s">
        <v>71</v>
      </c>
      <c r="J23" s="182"/>
      <c r="K23" s="63" t="s">
        <v>24</v>
      </c>
      <c r="L23" s="64">
        <v>21</v>
      </c>
      <c r="M23" s="56" t="str">
        <f t="shared" si="2"/>
        <v>L  21</v>
      </c>
      <c r="N23" s="193" t="s">
        <v>82</v>
      </c>
      <c r="O23" s="194"/>
      <c r="P23" s="59" t="s">
        <v>25</v>
      </c>
      <c r="Q23" s="56">
        <v>21</v>
      </c>
      <c r="R23" s="65" t="str">
        <f t="shared" si="3"/>
        <v>T  21</v>
      </c>
      <c r="S23" s="68"/>
      <c r="T23" s="26"/>
      <c r="U23" s="64" t="s">
        <v>15</v>
      </c>
      <c r="V23" s="64">
        <v>21</v>
      </c>
      <c r="W23" s="13" t="str">
        <f t="shared" si="4"/>
        <v>T  21</v>
      </c>
      <c r="X23" s="141"/>
      <c r="Y23" s="6"/>
      <c r="Z23" s="59" t="s">
        <v>18</v>
      </c>
      <c r="AA23" s="56">
        <v>21</v>
      </c>
      <c r="AB23" s="56" t="str">
        <f t="shared" si="5"/>
        <v>S  21</v>
      </c>
      <c r="AC23" s="206"/>
      <c r="AD23" s="185"/>
      <c r="AE23" s="64" t="s">
        <v>25</v>
      </c>
      <c r="AF23" s="64">
        <v>21</v>
      </c>
      <c r="AG23" s="9" t="str">
        <f t="shared" si="6"/>
        <v>T  21</v>
      </c>
      <c r="AH23" s="197" t="s">
        <v>83</v>
      </c>
      <c r="AI23" s="182"/>
      <c r="AJ23" s="63" t="s">
        <v>20</v>
      </c>
      <c r="AK23" s="64">
        <v>21</v>
      </c>
      <c r="AL23" s="9" t="str">
        <f t="shared" si="7"/>
        <v>F  21</v>
      </c>
      <c r="AM23" s="130"/>
      <c r="AN23" s="6"/>
      <c r="AO23" s="59" t="s">
        <v>23</v>
      </c>
      <c r="AP23" s="56">
        <v>21</v>
      </c>
      <c r="AQ23" s="9" t="str">
        <f t="shared" si="8"/>
        <v>M  21</v>
      </c>
      <c r="AR23" s="4"/>
      <c r="AS23" s="95">
        <v>39</v>
      </c>
      <c r="AT23" s="63" t="s">
        <v>20</v>
      </c>
      <c r="AU23" s="64">
        <v>21</v>
      </c>
      <c r="AV23" s="80" t="str">
        <f t="shared" si="9"/>
        <v>O  21</v>
      </c>
      <c r="AW23" s="134" t="s">
        <v>79</v>
      </c>
      <c r="AX23" s="142"/>
      <c r="AY23" s="143"/>
      <c r="AZ23" s="63"/>
      <c r="BA23" s="74">
        <v>21</v>
      </c>
      <c r="BB23" s="9" t="str">
        <f>CONCATENATE(AZ23,"L",BA23)</f>
        <v>L21</v>
      </c>
      <c r="BC23" s="186" t="s">
        <v>60</v>
      </c>
      <c r="BD23" s="182"/>
      <c r="BE23" s="63" t="s">
        <v>23</v>
      </c>
      <c r="BF23" s="64">
        <v>21</v>
      </c>
      <c r="BG23" s="77" t="str">
        <f t="shared" si="10"/>
        <v>M  21</v>
      </c>
      <c r="BH23" s="64"/>
      <c r="BI23" s="95">
        <v>52</v>
      </c>
    </row>
    <row r="24" spans="1:61" ht="15" customHeight="1">
      <c r="A24" s="63" t="s">
        <v>15</v>
      </c>
      <c r="B24" s="55">
        <v>22</v>
      </c>
      <c r="C24" s="56" t="str">
        <f t="shared" si="0"/>
        <v>T 22</v>
      </c>
      <c r="D24" s="68"/>
      <c r="E24" s="75"/>
      <c r="F24" s="59" t="s">
        <v>18</v>
      </c>
      <c r="G24" s="56">
        <v>22</v>
      </c>
      <c r="H24" s="56" t="str">
        <f t="shared" si="1"/>
        <v>S  22</v>
      </c>
      <c r="I24" s="212" t="s">
        <v>71</v>
      </c>
      <c r="J24" s="199"/>
      <c r="K24" s="59" t="s">
        <v>18</v>
      </c>
      <c r="L24" s="56">
        <v>22</v>
      </c>
      <c r="M24" s="56" t="str">
        <f t="shared" si="2"/>
        <v>S  22</v>
      </c>
      <c r="N24" s="213" t="s">
        <v>84</v>
      </c>
      <c r="O24" s="199"/>
      <c r="P24" s="63" t="s">
        <v>20</v>
      </c>
      <c r="Q24" s="64">
        <v>22</v>
      </c>
      <c r="R24" s="65" t="str">
        <f t="shared" si="3"/>
        <v>O  22</v>
      </c>
      <c r="S24" s="69"/>
      <c r="T24" s="67"/>
      <c r="U24" s="11" t="s">
        <v>20</v>
      </c>
      <c r="V24" s="74">
        <v>22</v>
      </c>
      <c r="W24" s="13" t="str">
        <f t="shared" si="4"/>
        <v>F  22</v>
      </c>
      <c r="X24" s="66" t="s">
        <v>85</v>
      </c>
      <c r="Y24" s="66"/>
      <c r="Z24" s="59" t="s">
        <v>23</v>
      </c>
      <c r="AA24" s="56">
        <v>22</v>
      </c>
      <c r="AB24" s="56" t="str">
        <f t="shared" si="5"/>
        <v>M  22</v>
      </c>
      <c r="AC24" s="144" t="s">
        <v>86</v>
      </c>
      <c r="AD24" s="27">
        <v>26</v>
      </c>
      <c r="AE24" s="64" t="s">
        <v>20</v>
      </c>
      <c r="AF24" s="64">
        <v>22</v>
      </c>
      <c r="AG24" s="9" t="str">
        <f t="shared" si="6"/>
        <v>O  22</v>
      </c>
      <c r="AH24" s="198" t="s">
        <v>87</v>
      </c>
      <c r="AI24" s="199"/>
      <c r="AJ24" s="63" t="s">
        <v>24</v>
      </c>
      <c r="AK24" s="64">
        <v>22</v>
      </c>
      <c r="AL24" s="14" t="str">
        <f t="shared" si="7"/>
        <v>L  22</v>
      </c>
      <c r="AM24" s="181"/>
      <c r="AN24" s="182"/>
      <c r="AO24" s="63" t="s">
        <v>25</v>
      </c>
      <c r="AP24" s="64">
        <v>22</v>
      </c>
      <c r="AQ24" s="9" t="str">
        <f t="shared" si="8"/>
        <v>T  22</v>
      </c>
      <c r="AR24" s="64"/>
      <c r="AS24" s="67"/>
      <c r="AT24" s="63" t="s">
        <v>15</v>
      </c>
      <c r="AU24" s="64">
        <v>22</v>
      </c>
      <c r="AV24" s="77" t="str">
        <f t="shared" si="9"/>
        <v>T  22</v>
      </c>
      <c r="AW24" s="134" t="s">
        <v>79</v>
      </c>
      <c r="AX24" s="142"/>
      <c r="AY24" s="140"/>
      <c r="AZ24" s="63"/>
      <c r="BA24" s="56">
        <v>22</v>
      </c>
      <c r="BB24" s="9" t="str">
        <f>CONCATENATE(AZ24," S",BA24)</f>
        <v xml:space="preserve"> S22</v>
      </c>
      <c r="BC24" s="186" t="s">
        <v>60</v>
      </c>
      <c r="BD24" s="182"/>
      <c r="BE24" s="63" t="s">
        <v>25</v>
      </c>
      <c r="BF24" s="64">
        <v>22</v>
      </c>
      <c r="BG24" s="77" t="str">
        <f t="shared" si="10"/>
        <v>T  22</v>
      </c>
      <c r="BH24" s="64"/>
      <c r="BI24" s="67"/>
    </row>
    <row r="25" spans="1:61" ht="15" customHeight="1">
      <c r="A25" s="63" t="s">
        <v>20</v>
      </c>
      <c r="B25" s="55">
        <v>23</v>
      </c>
      <c r="C25" s="56" t="str">
        <f t="shared" si="0"/>
        <v>F 23</v>
      </c>
      <c r="D25" s="68"/>
      <c r="E25" s="75"/>
      <c r="F25" s="59" t="s">
        <v>23</v>
      </c>
      <c r="G25" s="56">
        <v>23</v>
      </c>
      <c r="H25" s="56" t="str">
        <f t="shared" si="1"/>
        <v>M  23</v>
      </c>
      <c r="I25" s="112"/>
      <c r="J25" s="102">
        <v>9</v>
      </c>
      <c r="K25" s="59" t="s">
        <v>23</v>
      </c>
      <c r="L25" s="56">
        <v>23</v>
      </c>
      <c r="M25" s="56" t="str">
        <f t="shared" si="2"/>
        <v>M  23</v>
      </c>
      <c r="N25" s="112"/>
      <c r="O25" s="95">
        <v>13</v>
      </c>
      <c r="P25" s="63" t="s">
        <v>15</v>
      </c>
      <c r="Q25" s="64">
        <v>23</v>
      </c>
      <c r="R25" s="65" t="str">
        <f t="shared" si="3"/>
        <v>T  23</v>
      </c>
      <c r="S25" s="69"/>
      <c r="T25" s="67"/>
      <c r="U25" s="11" t="s">
        <v>24</v>
      </c>
      <c r="V25" s="74">
        <v>23</v>
      </c>
      <c r="W25" s="13" t="str">
        <f t="shared" si="4"/>
        <v>L  23</v>
      </c>
      <c r="X25" s="207" t="s">
        <v>88</v>
      </c>
      <c r="Y25" s="182"/>
      <c r="Z25" s="63" t="s">
        <v>25</v>
      </c>
      <c r="AA25" s="64">
        <v>23</v>
      </c>
      <c r="AB25" s="56" t="str">
        <f t="shared" si="5"/>
        <v>T  23</v>
      </c>
      <c r="AC25" s="144" t="s">
        <v>86</v>
      </c>
      <c r="AD25" s="145"/>
      <c r="AE25" s="63" t="s">
        <v>15</v>
      </c>
      <c r="AF25" s="64">
        <v>23</v>
      </c>
      <c r="AG25" s="9" t="str">
        <f t="shared" si="6"/>
        <v>T  23</v>
      </c>
      <c r="AH25" s="198" t="s">
        <v>87</v>
      </c>
      <c r="AI25" s="199"/>
      <c r="AJ25" s="59" t="s">
        <v>18</v>
      </c>
      <c r="AK25" s="56">
        <v>23</v>
      </c>
      <c r="AL25" s="9" t="str">
        <f t="shared" si="7"/>
        <v>S  23</v>
      </c>
      <c r="AM25" s="183"/>
      <c r="AN25" s="182"/>
      <c r="AO25" s="63" t="s">
        <v>20</v>
      </c>
      <c r="AP25" s="64">
        <v>23</v>
      </c>
      <c r="AQ25" s="9" t="str">
        <f t="shared" si="8"/>
        <v>O  23</v>
      </c>
      <c r="AR25" s="146"/>
      <c r="AS25" s="67"/>
      <c r="AT25" s="63" t="s">
        <v>20</v>
      </c>
      <c r="AU25" s="64">
        <v>23</v>
      </c>
      <c r="AV25" s="80" t="str">
        <f t="shared" si="9"/>
        <v>F  23</v>
      </c>
      <c r="AW25" s="134" t="s">
        <v>79</v>
      </c>
      <c r="AX25" s="142"/>
      <c r="AY25" s="143"/>
      <c r="AZ25" s="63"/>
      <c r="BA25" s="56">
        <v>23</v>
      </c>
      <c r="BB25" s="9" t="str">
        <f>CONCATENATE(AZ25,"M ",BA25)</f>
        <v>M 23</v>
      </c>
      <c r="BC25" s="147"/>
      <c r="BD25" s="104">
        <v>48</v>
      </c>
      <c r="BE25" s="63" t="s">
        <v>20</v>
      </c>
      <c r="BF25" s="64">
        <v>23</v>
      </c>
      <c r="BG25" s="77" t="str">
        <f t="shared" si="10"/>
        <v>O  23</v>
      </c>
      <c r="BH25" s="64"/>
      <c r="BI25" s="67"/>
    </row>
    <row r="26" spans="1:61" ht="15" customHeight="1">
      <c r="A26" s="11" t="s">
        <v>24</v>
      </c>
      <c r="B26" s="55">
        <v>24</v>
      </c>
      <c r="C26" s="56" t="str">
        <f t="shared" si="0"/>
        <v>L 24</v>
      </c>
      <c r="D26" s="205" t="s">
        <v>89</v>
      </c>
      <c r="E26" s="108"/>
      <c r="F26" s="63" t="s">
        <v>25</v>
      </c>
      <c r="G26" s="64">
        <v>24</v>
      </c>
      <c r="H26" s="56" t="str">
        <f t="shared" si="1"/>
        <v>T  24</v>
      </c>
      <c r="I26" s="148"/>
      <c r="J26" s="67"/>
      <c r="K26" s="63" t="s">
        <v>25</v>
      </c>
      <c r="L26" s="64">
        <v>24</v>
      </c>
      <c r="M26" s="56" t="str">
        <f t="shared" si="2"/>
        <v>T  24</v>
      </c>
      <c r="N26" s="100"/>
      <c r="O26" s="67"/>
      <c r="P26" s="63" t="s">
        <v>20</v>
      </c>
      <c r="Q26" s="64">
        <v>24</v>
      </c>
      <c r="R26" s="65" t="str">
        <f t="shared" si="3"/>
        <v>F  24</v>
      </c>
      <c r="S26" s="69"/>
      <c r="T26" s="67"/>
      <c r="U26" s="59" t="s">
        <v>18</v>
      </c>
      <c r="V26" s="56">
        <v>24</v>
      </c>
      <c r="W26" s="13" t="str">
        <f t="shared" si="4"/>
        <v>S  24</v>
      </c>
      <c r="X26" s="183"/>
      <c r="Y26" s="182"/>
      <c r="Z26" s="63" t="s">
        <v>20</v>
      </c>
      <c r="AA26" s="64">
        <v>24</v>
      </c>
      <c r="AB26" s="56" t="str">
        <f t="shared" si="5"/>
        <v>O  24</v>
      </c>
      <c r="AC26" s="144" t="s">
        <v>86</v>
      </c>
      <c r="AD26" s="145"/>
      <c r="AE26" s="11" t="s">
        <v>20</v>
      </c>
      <c r="AF26" s="74">
        <v>24</v>
      </c>
      <c r="AG26" s="9" t="str">
        <f t="shared" si="6"/>
        <v>F  24</v>
      </c>
      <c r="AH26" s="149" t="s">
        <v>87</v>
      </c>
      <c r="AI26" s="150"/>
      <c r="AJ26" s="59" t="s">
        <v>23</v>
      </c>
      <c r="AK26" s="56">
        <v>24</v>
      </c>
      <c r="AL26" s="14" t="str">
        <f t="shared" si="7"/>
        <v>M  24</v>
      </c>
      <c r="AM26" s="74"/>
      <c r="AN26" s="7">
        <v>35</v>
      </c>
      <c r="AO26" s="63" t="s">
        <v>15</v>
      </c>
      <c r="AP26" s="64">
        <v>24</v>
      </c>
      <c r="AQ26" s="9" t="str">
        <f t="shared" si="8"/>
        <v>T  24</v>
      </c>
      <c r="AR26" s="200" t="s">
        <v>90</v>
      </c>
      <c r="AS26" s="67"/>
      <c r="AT26" s="63" t="s">
        <v>24</v>
      </c>
      <c r="AU26" s="64">
        <v>24</v>
      </c>
      <c r="AV26" s="77" t="str">
        <f t="shared" si="9"/>
        <v>L  24</v>
      </c>
      <c r="AW26" s="151" t="s">
        <v>79</v>
      </c>
      <c r="AX26" s="142"/>
      <c r="AY26" s="142"/>
      <c r="AZ26" s="63"/>
      <c r="BA26" s="64">
        <v>24</v>
      </c>
      <c r="BB26" s="9" t="str">
        <f>CONCATENATE(AZ26," T",BA26)</f>
        <v xml:space="preserve"> T24</v>
      </c>
      <c r="BC26" s="74"/>
      <c r="BD26" s="67"/>
      <c r="BE26" s="63" t="s">
        <v>15</v>
      </c>
      <c r="BF26" s="64">
        <v>24</v>
      </c>
      <c r="BG26" s="77" t="str">
        <f t="shared" si="10"/>
        <v>T  24</v>
      </c>
      <c r="BH26" s="64"/>
      <c r="BI26" s="67"/>
    </row>
    <row r="27" spans="1:61" ht="15" customHeight="1">
      <c r="A27" s="59" t="s">
        <v>18</v>
      </c>
      <c r="B27" s="55">
        <v>25</v>
      </c>
      <c r="C27" s="56" t="str">
        <f t="shared" si="0"/>
        <v>S 25</v>
      </c>
      <c r="D27" s="180"/>
      <c r="E27" s="108"/>
      <c r="F27" s="63" t="s">
        <v>20</v>
      </c>
      <c r="G27" s="64">
        <v>25</v>
      </c>
      <c r="H27" s="56" t="str">
        <f t="shared" si="1"/>
        <v>O  25</v>
      </c>
      <c r="I27" s="76" t="s">
        <v>31</v>
      </c>
      <c r="J27" s="67"/>
      <c r="K27" s="63" t="s">
        <v>20</v>
      </c>
      <c r="L27" s="64">
        <v>25</v>
      </c>
      <c r="M27" s="56" t="str">
        <f t="shared" si="2"/>
        <v>O  25</v>
      </c>
      <c r="N27" s="76" t="s">
        <v>31</v>
      </c>
      <c r="O27" s="67"/>
      <c r="P27" s="63" t="s">
        <v>24</v>
      </c>
      <c r="Q27" s="64">
        <v>25</v>
      </c>
      <c r="R27" s="65" t="str">
        <f t="shared" si="3"/>
        <v>L  25</v>
      </c>
      <c r="S27" s="17" t="s">
        <v>91</v>
      </c>
      <c r="T27" s="17"/>
      <c r="U27" s="59" t="s">
        <v>23</v>
      </c>
      <c r="V27" s="56">
        <v>25</v>
      </c>
      <c r="W27" s="13" t="str">
        <f t="shared" si="4"/>
        <v>M  25</v>
      </c>
      <c r="X27" s="4" t="s">
        <v>92</v>
      </c>
      <c r="Y27" s="4"/>
      <c r="Z27" s="63" t="s">
        <v>15</v>
      </c>
      <c r="AA27" s="64">
        <v>25</v>
      </c>
      <c r="AB27" s="56" t="str">
        <f t="shared" si="5"/>
        <v>T  25</v>
      </c>
      <c r="AC27" s="144" t="s">
        <v>86</v>
      </c>
      <c r="AD27" s="6"/>
      <c r="AE27" s="11" t="s">
        <v>24</v>
      </c>
      <c r="AF27" s="74">
        <v>25</v>
      </c>
      <c r="AG27" s="9" t="str">
        <f t="shared" si="6"/>
        <v>L  25</v>
      </c>
      <c r="AH27" s="201" t="s">
        <v>87</v>
      </c>
      <c r="AI27" s="194"/>
      <c r="AJ27" s="63" t="s">
        <v>25</v>
      </c>
      <c r="AK27" s="64">
        <v>25</v>
      </c>
      <c r="AL27" s="9" t="str">
        <f t="shared" si="7"/>
        <v>T  25</v>
      </c>
      <c r="AM27" s="28"/>
      <c r="AN27" s="6"/>
      <c r="AO27" s="63" t="s">
        <v>20</v>
      </c>
      <c r="AP27" s="64">
        <v>25</v>
      </c>
      <c r="AQ27" s="9" t="str">
        <f t="shared" si="8"/>
        <v>F  25</v>
      </c>
      <c r="AR27" s="179"/>
      <c r="AS27" s="67"/>
      <c r="AT27" s="63" t="s">
        <v>18</v>
      </c>
      <c r="AU27" s="64">
        <v>25</v>
      </c>
      <c r="AV27" s="80" t="str">
        <f t="shared" si="9"/>
        <v xml:space="preserve">  25</v>
      </c>
      <c r="AW27" s="152" t="s">
        <v>79</v>
      </c>
      <c r="AX27" s="142"/>
      <c r="AY27" s="142"/>
      <c r="AZ27" s="63"/>
      <c r="BA27" s="64">
        <v>25</v>
      </c>
      <c r="BB27" s="9" t="str">
        <f>CONCATENATE(AZ27," O",BA27)</f>
        <v xml:space="preserve"> O25</v>
      </c>
      <c r="BC27" s="74"/>
      <c r="BD27" s="67"/>
      <c r="BE27" s="63" t="s">
        <v>20</v>
      </c>
      <c r="BF27" s="64">
        <v>25</v>
      </c>
      <c r="BG27" s="77" t="str">
        <f t="shared" si="10"/>
        <v>F  25</v>
      </c>
      <c r="BH27" s="64"/>
      <c r="BI27" s="70"/>
    </row>
    <row r="28" spans="1:61" ht="15" customHeight="1">
      <c r="A28" s="59" t="s">
        <v>23</v>
      </c>
      <c r="B28" s="55">
        <v>26</v>
      </c>
      <c r="C28" s="56" t="str">
        <f t="shared" si="0"/>
        <v>M 26</v>
      </c>
      <c r="D28" s="68"/>
      <c r="E28" s="15">
        <v>5</v>
      </c>
      <c r="F28" s="63" t="s">
        <v>15</v>
      </c>
      <c r="G28" s="64">
        <v>26</v>
      </c>
      <c r="H28" s="56" t="str">
        <f t="shared" si="1"/>
        <v>T  26</v>
      </c>
      <c r="I28" s="100"/>
      <c r="J28" s="67"/>
      <c r="K28" s="63" t="s">
        <v>15</v>
      </c>
      <c r="L28" s="64">
        <v>26</v>
      </c>
      <c r="M28" s="56" t="str">
        <f t="shared" si="2"/>
        <v>T  26</v>
      </c>
      <c r="N28" s="100"/>
      <c r="O28" s="67"/>
      <c r="P28" s="59" t="s">
        <v>18</v>
      </c>
      <c r="Q28" s="56">
        <v>26</v>
      </c>
      <c r="R28" s="65" t="str">
        <f t="shared" si="3"/>
        <v>S  26</v>
      </c>
      <c r="S28" s="17" t="s">
        <v>93</v>
      </c>
      <c r="T28" s="17"/>
      <c r="U28" s="63" t="s">
        <v>25</v>
      </c>
      <c r="V28" s="64">
        <v>26</v>
      </c>
      <c r="W28" s="13" t="str">
        <f t="shared" si="4"/>
        <v>T  26</v>
      </c>
      <c r="X28" s="112"/>
      <c r="Y28" s="6">
        <v>22</v>
      </c>
      <c r="Z28" s="11" t="s">
        <v>20</v>
      </c>
      <c r="AA28" s="74">
        <v>26</v>
      </c>
      <c r="AB28" s="56" t="str">
        <f t="shared" si="5"/>
        <v>F  26</v>
      </c>
      <c r="AC28" s="144" t="s">
        <v>86</v>
      </c>
      <c r="AD28" s="6"/>
      <c r="AE28" s="59" t="s">
        <v>18</v>
      </c>
      <c r="AF28" s="56">
        <v>26</v>
      </c>
      <c r="AG28" s="9" t="str">
        <f t="shared" si="6"/>
        <v>S  26</v>
      </c>
      <c r="AH28" s="187" t="s">
        <v>87</v>
      </c>
      <c r="AI28" s="182"/>
      <c r="AJ28" s="63" t="s">
        <v>20</v>
      </c>
      <c r="AK28" s="64">
        <v>26</v>
      </c>
      <c r="AL28" s="14" t="str">
        <f t="shared" si="7"/>
        <v>O  26</v>
      </c>
      <c r="AM28" s="153"/>
      <c r="AN28" s="6"/>
      <c r="AO28" s="63" t="s">
        <v>24</v>
      </c>
      <c r="AP28" s="64">
        <v>26</v>
      </c>
      <c r="AQ28" s="9" t="str">
        <f t="shared" si="8"/>
        <v>L  26</v>
      </c>
      <c r="AR28" s="179"/>
      <c r="AS28" s="54"/>
      <c r="AT28" s="105"/>
      <c r="AU28" s="64">
        <v>26</v>
      </c>
      <c r="AV28" s="77" t="str">
        <f t="shared" si="9"/>
        <v xml:space="preserve">  26</v>
      </c>
      <c r="AW28" s="74"/>
      <c r="AX28" s="188" t="s">
        <v>94</v>
      </c>
      <c r="AY28" s="182"/>
      <c r="AZ28" s="63"/>
      <c r="BA28" s="64">
        <v>26</v>
      </c>
      <c r="BB28" s="9" t="str">
        <f>CONCATENATE(AZ28," T",BA28)</f>
        <v xml:space="preserve"> T26</v>
      </c>
      <c r="BC28" s="74"/>
      <c r="BD28" s="67"/>
      <c r="BE28" s="63" t="s">
        <v>24</v>
      </c>
      <c r="BF28" s="64">
        <v>26</v>
      </c>
      <c r="BG28" s="77" t="str">
        <f t="shared" si="10"/>
        <v>L  26</v>
      </c>
      <c r="BH28" s="181"/>
      <c r="BI28" s="182"/>
    </row>
    <row r="29" spans="1:61" ht="15" customHeight="1">
      <c r="A29" s="11" t="s">
        <v>25</v>
      </c>
      <c r="B29" s="55">
        <v>27</v>
      </c>
      <c r="C29" s="56" t="str">
        <f t="shared" si="0"/>
        <v>T 27</v>
      </c>
      <c r="D29" s="146"/>
      <c r="E29" s="154"/>
      <c r="F29" s="63" t="s">
        <v>20</v>
      </c>
      <c r="G29" s="64">
        <v>27</v>
      </c>
      <c r="H29" s="56" t="str">
        <f t="shared" si="1"/>
        <v>F  27</v>
      </c>
      <c r="I29" s="62" t="s">
        <v>19</v>
      </c>
      <c r="J29" s="67"/>
      <c r="K29" s="63" t="s">
        <v>20</v>
      </c>
      <c r="L29" s="64">
        <v>27</v>
      </c>
      <c r="M29" s="56" t="str">
        <f t="shared" si="2"/>
        <v>F  27</v>
      </c>
      <c r="N29" s="155" t="s">
        <v>95</v>
      </c>
      <c r="O29" s="84"/>
      <c r="P29" s="59" t="s">
        <v>23</v>
      </c>
      <c r="Q29" s="56">
        <v>27</v>
      </c>
      <c r="R29" s="65" t="str">
        <f t="shared" si="3"/>
        <v>M  27</v>
      </c>
      <c r="S29" s="74"/>
      <c r="T29" s="7">
        <v>18</v>
      </c>
      <c r="U29" s="63" t="s">
        <v>20</v>
      </c>
      <c r="V29" s="64">
        <v>27</v>
      </c>
      <c r="W29" s="13" t="str">
        <f t="shared" si="4"/>
        <v>O  27</v>
      </c>
      <c r="X29" s="97" t="s">
        <v>96</v>
      </c>
      <c r="Y29" s="98"/>
      <c r="Z29" s="11" t="s">
        <v>24</v>
      </c>
      <c r="AA29" s="74">
        <v>27</v>
      </c>
      <c r="AB29" s="56" t="str">
        <f t="shared" si="5"/>
        <v>L  27</v>
      </c>
      <c r="AC29" s="181"/>
      <c r="AD29" s="182"/>
      <c r="AE29" s="59" t="s">
        <v>23</v>
      </c>
      <c r="AF29" s="56">
        <v>27</v>
      </c>
      <c r="AG29" s="9" t="str">
        <f t="shared" si="6"/>
        <v>M  27</v>
      </c>
      <c r="AH29" s="156"/>
      <c r="AI29" s="157">
        <v>31</v>
      </c>
      <c r="AJ29" s="63" t="s">
        <v>15</v>
      </c>
      <c r="AK29" s="64">
        <v>27</v>
      </c>
      <c r="AL29" s="9" t="str">
        <f t="shared" si="7"/>
        <v>T  27</v>
      </c>
      <c r="AM29" s="29"/>
      <c r="AN29" s="6"/>
      <c r="AO29" s="59" t="s">
        <v>18</v>
      </c>
      <c r="AP29" s="56">
        <v>27</v>
      </c>
      <c r="AQ29" s="9" t="str">
        <f t="shared" si="8"/>
        <v>S  27</v>
      </c>
      <c r="AR29" s="180"/>
      <c r="AS29" s="79"/>
      <c r="AT29" s="69"/>
      <c r="AU29" s="64">
        <v>27</v>
      </c>
      <c r="AV29" s="80" t="str">
        <f t="shared" si="9"/>
        <v>T  27</v>
      </c>
      <c r="AW29" s="158"/>
      <c r="AX29" s="72"/>
      <c r="AY29" s="75"/>
      <c r="AZ29" s="63" t="s">
        <v>20</v>
      </c>
      <c r="BA29" s="74">
        <v>27</v>
      </c>
      <c r="BB29" s="9" t="str">
        <f t="shared" ref="BB29:BB31" si="11">CONCATENATE(AZ30," ",BA29)</f>
        <v>F 27</v>
      </c>
      <c r="BC29" s="189"/>
      <c r="BD29" s="182"/>
      <c r="BE29" s="63" t="s">
        <v>18</v>
      </c>
      <c r="BF29" s="64">
        <v>27</v>
      </c>
      <c r="BG29" s="77" t="str">
        <f t="shared" si="10"/>
        <v>S  27</v>
      </c>
      <c r="BH29" s="183"/>
      <c r="BI29" s="182"/>
    </row>
    <row r="30" spans="1:61" ht="15" customHeight="1">
      <c r="A30" s="11" t="s">
        <v>20</v>
      </c>
      <c r="B30" s="55">
        <v>28</v>
      </c>
      <c r="C30" s="56" t="str">
        <f t="shared" si="0"/>
        <v>O 28</v>
      </c>
      <c r="D30" s="76" t="s">
        <v>31</v>
      </c>
      <c r="E30" s="75"/>
      <c r="F30" s="63" t="s">
        <v>24</v>
      </c>
      <c r="G30" s="64">
        <v>28</v>
      </c>
      <c r="H30" s="56" t="str">
        <f>CONCATENATE(F31," L ",G30)</f>
        <v xml:space="preserve"> L 28</v>
      </c>
      <c r="I30" s="62" t="s">
        <v>19</v>
      </c>
      <c r="J30" s="30"/>
      <c r="K30" s="63" t="s">
        <v>24</v>
      </c>
      <c r="L30" s="64">
        <v>28</v>
      </c>
      <c r="M30" s="56" t="str">
        <f t="shared" si="2"/>
        <v>L  28</v>
      </c>
      <c r="N30" s="155" t="s">
        <v>97</v>
      </c>
      <c r="O30" s="155" t="s">
        <v>97</v>
      </c>
      <c r="P30" s="63" t="s">
        <v>25</v>
      </c>
      <c r="Q30" s="64">
        <v>28</v>
      </c>
      <c r="R30" s="65" t="str">
        <f t="shared" si="3"/>
        <v>T  28</v>
      </c>
      <c r="S30" s="69"/>
      <c r="T30" s="67"/>
      <c r="U30" s="11" t="s">
        <v>15</v>
      </c>
      <c r="V30" s="64">
        <v>28</v>
      </c>
      <c r="W30" s="13" t="str">
        <f t="shared" si="4"/>
        <v>T  28</v>
      </c>
      <c r="X30" s="97" t="s">
        <v>98</v>
      </c>
      <c r="Y30" s="99"/>
      <c r="Z30" s="59" t="s">
        <v>18</v>
      </c>
      <c r="AA30" s="56">
        <v>28</v>
      </c>
      <c r="AB30" s="56" t="str">
        <f t="shared" si="5"/>
        <v>S  28</v>
      </c>
      <c r="AC30" s="183"/>
      <c r="AD30" s="182"/>
      <c r="AE30" s="63" t="s">
        <v>25</v>
      </c>
      <c r="AF30" s="64">
        <v>28</v>
      </c>
      <c r="AG30" s="9" t="str">
        <f t="shared" si="6"/>
        <v>T  28</v>
      </c>
      <c r="AH30" s="146"/>
      <c r="AI30" s="126"/>
      <c r="AJ30" s="11" t="s">
        <v>20</v>
      </c>
      <c r="AK30" s="74">
        <v>28</v>
      </c>
      <c r="AL30" s="14" t="str">
        <f t="shared" si="7"/>
        <v>F  28</v>
      </c>
      <c r="AM30" s="159"/>
      <c r="AN30" s="6"/>
      <c r="AO30" s="59" t="s">
        <v>23</v>
      </c>
      <c r="AP30" s="56">
        <v>28</v>
      </c>
      <c r="AQ30" s="9" t="str">
        <f t="shared" si="8"/>
        <v>M  28</v>
      </c>
      <c r="AR30" s="71" t="s">
        <v>26</v>
      </c>
      <c r="AS30" s="105">
        <v>40</v>
      </c>
      <c r="AT30" s="63" t="s">
        <v>20</v>
      </c>
      <c r="AU30" s="64">
        <v>28</v>
      </c>
      <c r="AV30" s="77" t="str">
        <f t="shared" si="9"/>
        <v>O  28</v>
      </c>
      <c r="AW30" s="146"/>
      <c r="AX30" s="72"/>
      <c r="AY30" s="75"/>
      <c r="AZ30" s="63" t="s">
        <v>24</v>
      </c>
      <c r="BA30" s="74">
        <v>28</v>
      </c>
      <c r="BB30" s="9" t="str">
        <f t="shared" si="11"/>
        <v>L 28</v>
      </c>
      <c r="BC30" s="195" t="s">
        <v>99</v>
      </c>
      <c r="BD30" s="182"/>
      <c r="BE30" s="63" t="s">
        <v>23</v>
      </c>
      <c r="BF30" s="64">
        <v>28</v>
      </c>
      <c r="BG30" s="77" t="str">
        <f t="shared" si="10"/>
        <v>M  28</v>
      </c>
      <c r="BH30" s="64"/>
      <c r="BI30" s="95">
        <v>53</v>
      </c>
    </row>
    <row r="31" spans="1:61" ht="15" customHeight="1">
      <c r="A31" s="11" t="s">
        <v>15</v>
      </c>
      <c r="B31" s="55">
        <v>29</v>
      </c>
      <c r="C31" s="56" t="str">
        <f t="shared" si="0"/>
        <v>T 29</v>
      </c>
      <c r="D31" s="69"/>
      <c r="E31" s="75"/>
      <c r="F31" s="31"/>
      <c r="G31" s="32"/>
      <c r="H31" s="4"/>
      <c r="I31" s="60"/>
      <c r="J31" s="61"/>
      <c r="K31" s="59" t="s">
        <v>18</v>
      </c>
      <c r="L31" s="56">
        <v>29</v>
      </c>
      <c r="M31" s="56" t="str">
        <f t="shared" si="2"/>
        <v>S  29</v>
      </c>
      <c r="N31" s="155" t="s">
        <v>97</v>
      </c>
      <c r="O31" s="155" t="s">
        <v>97</v>
      </c>
      <c r="P31" s="63" t="s">
        <v>20</v>
      </c>
      <c r="Q31" s="64">
        <v>29</v>
      </c>
      <c r="R31" s="65" t="str">
        <f t="shared" si="3"/>
        <v>O  29</v>
      </c>
      <c r="S31" s="76" t="s">
        <v>31</v>
      </c>
      <c r="T31" s="67"/>
      <c r="U31" s="11" t="s">
        <v>20</v>
      </c>
      <c r="V31" s="64">
        <v>29</v>
      </c>
      <c r="W31" s="13" t="str">
        <f t="shared" si="4"/>
        <v>F  29</v>
      </c>
      <c r="X31" s="97" t="s">
        <v>98</v>
      </c>
      <c r="Y31" s="99"/>
      <c r="Z31" s="59" t="s">
        <v>23</v>
      </c>
      <c r="AA31" s="56">
        <v>29</v>
      </c>
      <c r="AB31" s="56" t="str">
        <f t="shared" si="5"/>
        <v>M  29</v>
      </c>
      <c r="AC31" s="160"/>
      <c r="AD31" s="7">
        <v>27</v>
      </c>
      <c r="AE31" s="63" t="s">
        <v>20</v>
      </c>
      <c r="AF31" s="64">
        <v>29</v>
      </c>
      <c r="AG31" s="9" t="str">
        <f t="shared" si="6"/>
        <v>O  29</v>
      </c>
      <c r="AH31" s="69"/>
      <c r="AI31" s="67"/>
      <c r="AJ31" s="11" t="s">
        <v>24</v>
      </c>
      <c r="AK31" s="74">
        <v>29</v>
      </c>
      <c r="AL31" s="9" t="str">
        <f t="shared" si="7"/>
        <v>L  29</v>
      </c>
      <c r="AM31" s="196"/>
      <c r="AN31" s="194"/>
      <c r="AO31" s="63" t="s">
        <v>25</v>
      </c>
      <c r="AP31" s="64">
        <v>29</v>
      </c>
      <c r="AQ31" s="9" t="str">
        <f t="shared" si="8"/>
        <v>T  29</v>
      </c>
      <c r="AR31" s="71" t="s">
        <v>26</v>
      </c>
      <c r="AS31" s="67"/>
      <c r="AT31" s="63" t="s">
        <v>15</v>
      </c>
      <c r="AU31" s="64">
        <v>29</v>
      </c>
      <c r="AV31" s="80" t="str">
        <f t="shared" si="9"/>
        <v>T  29</v>
      </c>
      <c r="AW31" s="64"/>
      <c r="AX31" s="33" t="s">
        <v>100</v>
      </c>
      <c r="AY31" s="75"/>
      <c r="AZ31" s="63" t="s">
        <v>18</v>
      </c>
      <c r="BA31" s="56">
        <v>29</v>
      </c>
      <c r="BB31" s="9" t="str">
        <f t="shared" si="11"/>
        <v>S 29</v>
      </c>
      <c r="BC31" s="195" t="s">
        <v>99</v>
      </c>
      <c r="BD31" s="182"/>
      <c r="BE31" s="63" t="s">
        <v>25</v>
      </c>
      <c r="BF31" s="64">
        <v>29</v>
      </c>
      <c r="BG31" s="77" t="str">
        <f t="shared" si="10"/>
        <v>T  29</v>
      </c>
      <c r="BH31" s="64"/>
      <c r="BI31" s="67"/>
    </row>
    <row r="32" spans="1:61" ht="15" customHeight="1">
      <c r="A32" s="11" t="s">
        <v>20</v>
      </c>
      <c r="B32" s="55">
        <v>30</v>
      </c>
      <c r="C32" s="56" t="str">
        <f t="shared" si="0"/>
        <v>F 30</v>
      </c>
      <c r="D32" s="69"/>
      <c r="E32" s="75"/>
      <c r="F32" s="34"/>
      <c r="G32" s="35"/>
      <c r="H32" s="35"/>
      <c r="I32" s="35"/>
      <c r="J32" s="161"/>
      <c r="K32" s="59" t="s">
        <v>23</v>
      </c>
      <c r="L32" s="56">
        <v>30</v>
      </c>
      <c r="M32" s="56" t="str">
        <f t="shared" si="2"/>
        <v>M  30</v>
      </c>
      <c r="N32" s="162" t="s">
        <v>101</v>
      </c>
      <c r="O32" s="7">
        <v>14</v>
      </c>
      <c r="P32" s="63" t="s">
        <v>15</v>
      </c>
      <c r="Q32" s="64">
        <v>30</v>
      </c>
      <c r="R32" s="65" t="str">
        <f>CONCATENATE(P33," T ",Q32)</f>
        <v xml:space="preserve"> T 30</v>
      </c>
      <c r="S32" s="69"/>
      <c r="T32" s="67"/>
      <c r="U32" s="11" t="s">
        <v>24</v>
      </c>
      <c r="V32" s="64">
        <v>30</v>
      </c>
      <c r="W32" s="13" t="str">
        <f t="shared" si="4"/>
        <v>L  30</v>
      </c>
      <c r="X32" s="97" t="s">
        <v>98</v>
      </c>
      <c r="Y32" s="99"/>
      <c r="Z32" s="11" t="s">
        <v>25</v>
      </c>
      <c r="AA32" s="74">
        <v>30</v>
      </c>
      <c r="AB32" s="56" t="str">
        <f>CONCATENATE(Z33," T ",AA32)</f>
        <v xml:space="preserve"> T 30</v>
      </c>
      <c r="AC32" s="69"/>
      <c r="AD32" s="6"/>
      <c r="AE32" s="63" t="s">
        <v>15</v>
      </c>
      <c r="AF32" s="64">
        <v>30</v>
      </c>
      <c r="AG32" s="9" t="str">
        <f t="shared" si="6"/>
        <v>T  30</v>
      </c>
      <c r="AH32" s="64"/>
      <c r="AI32" s="67"/>
      <c r="AJ32" s="59" t="s">
        <v>18</v>
      </c>
      <c r="AK32" s="56">
        <v>30</v>
      </c>
      <c r="AL32" s="9" t="str">
        <f t="shared" si="7"/>
        <v>S  30</v>
      </c>
      <c r="AM32" s="183"/>
      <c r="AN32" s="182"/>
      <c r="AO32" s="63" t="s">
        <v>20</v>
      </c>
      <c r="AP32" s="64">
        <v>30</v>
      </c>
      <c r="AQ32" s="9" t="str">
        <f>CONCATENATE(AO33," O ",AP32)</f>
        <v xml:space="preserve"> O 30</v>
      </c>
      <c r="AR32" s="71" t="s">
        <v>26</v>
      </c>
      <c r="AS32" s="67"/>
      <c r="AT32" s="63" t="s">
        <v>20</v>
      </c>
      <c r="AU32" s="64">
        <v>30</v>
      </c>
      <c r="AV32" s="77" t="str">
        <f t="shared" si="9"/>
        <v>F  30</v>
      </c>
      <c r="AW32" s="163" t="s">
        <v>102</v>
      </c>
      <c r="AX32" s="33" t="s">
        <v>100</v>
      </c>
      <c r="AY32" s="75"/>
      <c r="AZ32" s="63" t="s">
        <v>23</v>
      </c>
      <c r="BA32" s="56">
        <v>30</v>
      </c>
      <c r="BB32" s="36" t="str">
        <f>CONCATENATE(AZ33," M ",BA32)</f>
        <v xml:space="preserve"> M 30</v>
      </c>
      <c r="BC32" s="164"/>
      <c r="BD32" s="37">
        <v>49</v>
      </c>
      <c r="BE32" s="63" t="s">
        <v>20</v>
      </c>
      <c r="BF32" s="64">
        <v>30</v>
      </c>
      <c r="BG32" s="77" t="str">
        <f t="shared" si="10"/>
        <v>O  30</v>
      </c>
      <c r="BH32" s="64"/>
      <c r="BI32" s="67"/>
    </row>
    <row r="33" spans="1:61" ht="15" customHeight="1">
      <c r="A33" s="165" t="s">
        <v>24</v>
      </c>
      <c r="B33" s="166">
        <v>31</v>
      </c>
      <c r="C33" s="56" t="str">
        <f>CONCATENATE(A34," L ",B33)</f>
        <v xml:space="preserve"> L 31</v>
      </c>
      <c r="D33" s="60"/>
      <c r="E33" s="60"/>
      <c r="F33" s="167"/>
      <c r="G33" s="38"/>
      <c r="H33" s="38"/>
      <c r="I33" s="38"/>
      <c r="J33" s="168"/>
      <c r="K33" s="39" t="s">
        <v>25</v>
      </c>
      <c r="L33" s="169">
        <v>31</v>
      </c>
      <c r="M33" s="56" t="str">
        <f>CONCATENATE(K34," T ",L33)</f>
        <v xml:space="preserve"> T 31</v>
      </c>
      <c r="N33" s="155" t="s">
        <v>97</v>
      </c>
      <c r="O33" s="84"/>
      <c r="P33" s="208"/>
      <c r="Q33" s="209"/>
      <c r="R33" s="209"/>
      <c r="S33" s="209"/>
      <c r="T33" s="210"/>
      <c r="U33" s="40" t="s">
        <v>18</v>
      </c>
      <c r="V33" s="170">
        <v>31</v>
      </c>
      <c r="W33" s="13" t="str">
        <f>CONCATENATE(U34," S ",V33)</f>
        <v xml:space="preserve"> S 31</v>
      </c>
      <c r="X33" s="97" t="s">
        <v>98</v>
      </c>
      <c r="Y33" s="99"/>
      <c r="Z33" s="165"/>
      <c r="AA33" s="41"/>
      <c r="AB33" s="41"/>
      <c r="AC33" s="171"/>
      <c r="AD33" s="42"/>
      <c r="AE33" s="39" t="s">
        <v>20</v>
      </c>
      <c r="AF33" s="169">
        <v>31</v>
      </c>
      <c r="AG33" s="9" t="str">
        <f>CONCATENATE(AE34," F ",AF33)</f>
        <v xml:space="preserve"> F 31</v>
      </c>
      <c r="AH33" s="64"/>
      <c r="AI33" s="42"/>
      <c r="AJ33" s="40" t="s">
        <v>23</v>
      </c>
      <c r="AK33" s="170">
        <v>31</v>
      </c>
      <c r="AL33" s="43" t="str">
        <f>CONCATENATE(AJ34," M ",AK33)</f>
        <v xml:space="preserve"> M 31</v>
      </c>
      <c r="AM33" s="44"/>
      <c r="AN33" s="172">
        <v>36</v>
      </c>
      <c r="AO33" s="45"/>
      <c r="AP33" s="173"/>
      <c r="AQ33" s="46"/>
      <c r="AR33" s="174"/>
      <c r="AS33" s="47"/>
      <c r="AT33" s="39" t="s">
        <v>24</v>
      </c>
      <c r="AU33" s="169">
        <v>31</v>
      </c>
      <c r="AV33" s="77" t="str">
        <f>CONCATENATE(AT34," L ",AU33)</f>
        <v xml:space="preserve"> L 31</v>
      </c>
      <c r="AW33" s="163" t="s">
        <v>102</v>
      </c>
      <c r="AX33" s="33" t="s">
        <v>100</v>
      </c>
      <c r="AZ33" s="175"/>
      <c r="BA33" s="48"/>
      <c r="BB33" s="48"/>
      <c r="BC33" s="49"/>
      <c r="BD33" s="168"/>
      <c r="BE33" s="39" t="s">
        <v>15</v>
      </c>
      <c r="BF33" s="169">
        <v>31</v>
      </c>
      <c r="BG33" s="50" t="str">
        <f>CONCATENATE(BE34," T ",BF33)</f>
        <v xml:space="preserve"> T 31</v>
      </c>
      <c r="BH33" s="169"/>
      <c r="BI33" s="42"/>
    </row>
    <row r="34" spans="1:61" ht="5.25" customHeight="1">
      <c r="A34" s="4"/>
      <c r="B34" s="4"/>
      <c r="C34" s="4"/>
      <c r="D34" s="4"/>
      <c r="E34" s="4"/>
      <c r="F34" s="4"/>
      <c r="G34" s="4"/>
      <c r="H34" s="4"/>
      <c r="I34" s="4"/>
      <c r="J34" s="30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51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</row>
    <row r="35" spans="1:61" ht="15.75" customHeight="1">
      <c r="A35" s="4"/>
      <c r="B35" s="4"/>
      <c r="C35" s="4"/>
      <c r="D35" s="4"/>
      <c r="E35" s="4"/>
      <c r="F35" s="4"/>
      <c r="G35" s="4"/>
      <c r="H35" s="4"/>
      <c r="I35" s="4"/>
      <c r="J35" s="30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51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</row>
    <row r="36" spans="1:61" ht="15.75" customHeight="1">
      <c r="A36" s="4"/>
      <c r="B36" s="4"/>
      <c r="C36" s="4"/>
      <c r="D36" s="109" t="s">
        <v>103</v>
      </c>
      <c r="E36" s="4"/>
      <c r="F36" s="4"/>
      <c r="G36" s="4"/>
      <c r="H36" s="4"/>
      <c r="I36" s="4"/>
      <c r="J36" s="3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51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</row>
    <row r="37" spans="1:61" ht="15.75" customHeight="1">
      <c r="A37" s="4"/>
      <c r="B37" s="4"/>
      <c r="C37" s="4"/>
      <c r="D37" s="82" t="s">
        <v>104</v>
      </c>
      <c r="E37" s="4"/>
      <c r="F37" s="4"/>
      <c r="G37" s="4"/>
      <c r="H37" s="4"/>
      <c r="I37" s="4"/>
      <c r="J37" s="30"/>
      <c r="K37" s="4"/>
      <c r="L37" s="4"/>
      <c r="M37" s="4"/>
      <c r="N37" s="52" t="s">
        <v>105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51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</row>
    <row r="38" spans="1:61" ht="15.75" customHeight="1">
      <c r="A38" s="4"/>
      <c r="B38" s="4"/>
      <c r="C38" s="4"/>
      <c r="D38" s="155" t="s">
        <v>106</v>
      </c>
      <c r="E38" s="4"/>
      <c r="F38" s="4"/>
      <c r="G38" s="4"/>
      <c r="H38" s="4"/>
      <c r="I38" s="4"/>
      <c r="J38" s="30"/>
      <c r="K38" s="4"/>
      <c r="L38" s="4"/>
      <c r="M38" s="4"/>
      <c r="N38" s="52" t="s">
        <v>107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51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</row>
    <row r="39" spans="1:61" ht="15.75" customHeight="1">
      <c r="A39" s="4"/>
      <c r="B39" s="4"/>
      <c r="C39" s="4"/>
      <c r="D39" s="17" t="s">
        <v>108</v>
      </c>
      <c r="E39" s="4"/>
      <c r="F39" s="4"/>
      <c r="G39" s="4"/>
      <c r="H39" s="4"/>
      <c r="I39" s="4"/>
      <c r="J39" s="3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51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</row>
    <row r="40" spans="1:61" ht="15.75" customHeight="1">
      <c r="A40" s="4"/>
      <c r="B40" s="4"/>
      <c r="C40" s="4"/>
      <c r="D40" s="149" t="s">
        <v>109</v>
      </c>
      <c r="E40" s="4"/>
      <c r="F40" s="4"/>
      <c r="G40" s="4"/>
      <c r="H40" s="4"/>
      <c r="I40" s="4"/>
      <c r="J40" s="30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51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</row>
    <row r="41" spans="1:61" ht="15.75" customHeight="1">
      <c r="A41" s="4"/>
      <c r="B41" s="4"/>
      <c r="C41" s="4"/>
      <c r="D41" s="206" t="s">
        <v>110</v>
      </c>
      <c r="E41" s="185"/>
      <c r="F41" s="4"/>
      <c r="G41" s="4"/>
      <c r="H41" s="4"/>
      <c r="I41" s="4"/>
      <c r="J41" s="30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51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</row>
    <row r="42" spans="1:61" ht="15.75" customHeight="1">
      <c r="A42" s="4"/>
      <c r="B42" s="4"/>
      <c r="C42" s="4"/>
      <c r="D42" s="92" t="s">
        <v>38</v>
      </c>
      <c r="E42" s="4"/>
      <c r="F42" s="4"/>
      <c r="G42" s="4"/>
      <c r="H42" s="4"/>
      <c r="I42" s="4"/>
      <c r="J42" s="3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51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</row>
    <row r="43" spans="1:61" ht="15.75" customHeight="1">
      <c r="A43" s="4"/>
      <c r="B43" s="4"/>
      <c r="C43" s="4"/>
      <c r="D43" s="186" t="s">
        <v>111</v>
      </c>
      <c r="E43" s="185"/>
      <c r="F43" s="4"/>
      <c r="G43" s="4"/>
      <c r="H43" s="4"/>
      <c r="I43" s="4"/>
      <c r="J43" s="3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51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</row>
    <row r="44" spans="1:61" ht="15.75" customHeight="1">
      <c r="A44" s="4"/>
      <c r="B44" s="4"/>
      <c r="C44" s="4"/>
      <c r="D44" s="184" t="s">
        <v>112</v>
      </c>
      <c r="E44" s="185"/>
      <c r="F44" s="4"/>
      <c r="G44" s="4"/>
      <c r="H44" s="4"/>
      <c r="I44" s="4"/>
      <c r="J44" s="30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51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</row>
    <row r="45" spans="1:61" ht="15.75" customHeight="1">
      <c r="A45" s="4"/>
      <c r="B45" s="4"/>
      <c r="C45" s="4"/>
      <c r="D45" s="53" t="s">
        <v>113</v>
      </c>
      <c r="E45" s="4"/>
      <c r="F45" s="4"/>
      <c r="G45" s="4"/>
      <c r="H45" s="4"/>
      <c r="I45" s="4"/>
      <c r="J45" s="3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51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</row>
    <row r="46" spans="1:61" ht="15.75" customHeight="1">
      <c r="A46" s="4"/>
      <c r="B46" s="4"/>
      <c r="C46" s="4"/>
      <c r="D46" s="4"/>
      <c r="E46" s="4"/>
      <c r="F46" s="4"/>
      <c r="G46" s="4"/>
      <c r="H46" s="4"/>
      <c r="I46" s="4"/>
      <c r="J46" s="3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51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</row>
    <row r="47" spans="1:61" ht="15.75" customHeight="1">
      <c r="A47" s="4"/>
      <c r="B47" s="4"/>
      <c r="C47" s="4"/>
      <c r="D47" s="4"/>
      <c r="E47" s="4"/>
      <c r="F47" s="4"/>
      <c r="G47" s="4"/>
      <c r="H47" s="4"/>
      <c r="I47" s="4"/>
      <c r="J47" s="30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51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</row>
    <row r="48" spans="1:61" ht="15.75" customHeight="1">
      <c r="A48" s="4"/>
      <c r="B48" s="4"/>
      <c r="C48" s="4"/>
      <c r="D48" s="4"/>
      <c r="E48" s="4"/>
      <c r="F48" s="4"/>
      <c r="G48" s="4"/>
      <c r="H48" s="4"/>
      <c r="I48" s="4"/>
      <c r="J48" s="30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51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</row>
    <row r="49" spans="1:61" ht="15.75" customHeight="1">
      <c r="A49" s="4"/>
      <c r="B49" s="4"/>
      <c r="C49" s="4"/>
      <c r="D49" s="4"/>
      <c r="E49" s="4"/>
      <c r="F49" s="4"/>
      <c r="G49" s="4"/>
      <c r="H49" s="4"/>
      <c r="I49" s="4"/>
      <c r="J49" s="30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51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</row>
    <row r="50" spans="1:61" ht="15.75" customHeight="1">
      <c r="A50" s="4"/>
      <c r="B50" s="4"/>
      <c r="C50" s="4"/>
      <c r="D50" s="4"/>
      <c r="E50" s="4"/>
      <c r="F50" s="4"/>
      <c r="G50" s="4"/>
      <c r="H50" s="4"/>
      <c r="I50" s="4"/>
      <c r="J50" s="30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51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</row>
    <row r="51" spans="1:61" ht="15.75" customHeight="1">
      <c r="A51" s="4"/>
      <c r="B51" s="4"/>
      <c r="C51" s="4"/>
      <c r="D51" s="4"/>
      <c r="E51" s="4"/>
      <c r="F51" s="4"/>
      <c r="G51" s="4"/>
      <c r="H51" s="4"/>
      <c r="I51" s="4"/>
      <c r="J51" s="30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51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</row>
    <row r="52" spans="1:61" ht="15.75" customHeight="1">
      <c r="A52" s="4"/>
      <c r="B52" s="4"/>
      <c r="C52" s="4"/>
      <c r="D52" s="4"/>
      <c r="E52" s="4"/>
      <c r="F52" s="4"/>
      <c r="G52" s="4"/>
      <c r="H52" s="4"/>
      <c r="I52" s="4"/>
      <c r="J52" s="3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51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</row>
    <row r="53" spans="1:61" ht="15.75" customHeight="1">
      <c r="A53" s="4"/>
      <c r="B53" s="4"/>
      <c r="C53" s="4"/>
      <c r="D53" s="4"/>
      <c r="E53" s="4"/>
      <c r="F53" s="4"/>
      <c r="G53" s="4"/>
      <c r="H53" s="4"/>
      <c r="I53" s="4"/>
      <c r="J53" s="30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51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</row>
    <row r="54" spans="1:61" ht="15.75" customHeight="1">
      <c r="A54" s="4"/>
      <c r="B54" s="4"/>
      <c r="C54" s="4"/>
      <c r="D54" s="4"/>
      <c r="E54" s="4"/>
      <c r="F54" s="4"/>
      <c r="G54" s="4"/>
      <c r="H54" s="4"/>
      <c r="I54" s="4"/>
      <c r="J54" s="30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51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</row>
    <row r="55" spans="1:61" ht="15.75" customHeight="1">
      <c r="A55" s="4"/>
      <c r="B55" s="4"/>
      <c r="C55" s="4"/>
      <c r="D55" s="4"/>
      <c r="E55" s="4"/>
      <c r="F55" s="4"/>
      <c r="G55" s="4"/>
      <c r="H55" s="4"/>
      <c r="I55" s="4"/>
      <c r="J55" s="3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51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</row>
    <row r="56" spans="1:61" ht="15.75" customHeight="1">
      <c r="A56" s="4"/>
      <c r="B56" s="4"/>
      <c r="C56" s="4"/>
      <c r="D56" s="4"/>
      <c r="E56" s="4"/>
      <c r="F56" s="4"/>
      <c r="G56" s="4"/>
      <c r="H56" s="4"/>
      <c r="I56" s="4"/>
      <c r="J56" s="30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51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</row>
    <row r="57" spans="1:61" ht="15.75" customHeight="1">
      <c r="A57" s="4"/>
      <c r="B57" s="4"/>
      <c r="C57" s="4"/>
      <c r="D57" s="4"/>
      <c r="E57" s="4"/>
      <c r="F57" s="4"/>
      <c r="G57" s="4"/>
      <c r="H57" s="4"/>
      <c r="I57" s="4"/>
      <c r="J57" s="3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51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</row>
    <row r="58" spans="1:61" ht="15.75" customHeight="1">
      <c r="A58" s="4"/>
      <c r="B58" s="4"/>
      <c r="C58" s="4"/>
      <c r="D58" s="4"/>
      <c r="E58" s="4"/>
      <c r="F58" s="4"/>
      <c r="G58" s="4"/>
      <c r="H58" s="4"/>
      <c r="I58" s="4"/>
      <c r="J58" s="30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51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</row>
    <row r="59" spans="1:61" ht="15.75" customHeight="1">
      <c r="A59" s="4"/>
      <c r="B59" s="4"/>
      <c r="C59" s="4"/>
      <c r="D59" s="4"/>
      <c r="E59" s="4"/>
      <c r="F59" s="4"/>
      <c r="G59" s="4"/>
      <c r="H59" s="4"/>
      <c r="I59" s="4"/>
      <c r="J59" s="3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51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</row>
    <row r="60" spans="1:61" ht="15.75" customHeight="1">
      <c r="A60" s="4"/>
      <c r="B60" s="4"/>
      <c r="C60" s="4"/>
      <c r="D60" s="4"/>
      <c r="E60" s="4"/>
      <c r="F60" s="4"/>
      <c r="G60" s="4"/>
      <c r="H60" s="4"/>
      <c r="I60" s="4"/>
      <c r="J60" s="30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51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</row>
    <row r="61" spans="1:61" ht="15.75" customHeight="1">
      <c r="A61" s="4"/>
      <c r="B61" s="4"/>
      <c r="C61" s="4"/>
      <c r="D61" s="4"/>
      <c r="E61" s="4"/>
      <c r="F61" s="4"/>
      <c r="G61" s="4"/>
      <c r="H61" s="4"/>
      <c r="I61" s="4"/>
      <c r="J61" s="30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51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</row>
    <row r="62" spans="1:61" ht="15.75" customHeight="1">
      <c r="A62" s="4"/>
      <c r="B62" s="4"/>
      <c r="C62" s="4"/>
      <c r="D62" s="4"/>
      <c r="E62" s="4"/>
      <c r="F62" s="4"/>
      <c r="G62" s="4"/>
      <c r="H62" s="4"/>
      <c r="I62" s="4"/>
      <c r="J62" s="30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51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</row>
    <row r="63" spans="1:61" ht="15.75" customHeight="1">
      <c r="A63" s="4"/>
      <c r="B63" s="4"/>
      <c r="C63" s="4"/>
      <c r="D63" s="4"/>
      <c r="E63" s="4"/>
      <c r="F63" s="4"/>
      <c r="G63" s="4"/>
      <c r="H63" s="4"/>
      <c r="I63" s="4"/>
      <c r="J63" s="3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51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</row>
    <row r="64" spans="1:61" ht="15.75" customHeight="1">
      <c r="A64" s="4"/>
      <c r="B64" s="4"/>
      <c r="C64" s="4"/>
      <c r="D64" s="4"/>
      <c r="E64" s="4"/>
      <c r="F64" s="4"/>
      <c r="G64" s="4"/>
      <c r="H64" s="4"/>
      <c r="I64" s="4"/>
      <c r="J64" s="30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51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</row>
    <row r="65" spans="1:61" ht="15.75" customHeight="1">
      <c r="A65" s="4"/>
      <c r="B65" s="4"/>
      <c r="C65" s="4"/>
      <c r="D65" s="4"/>
      <c r="E65" s="4"/>
      <c r="F65" s="4"/>
      <c r="G65" s="4"/>
      <c r="H65" s="4"/>
      <c r="I65" s="4"/>
      <c r="J65" s="3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51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</row>
    <row r="66" spans="1:61" ht="15.75" customHeight="1">
      <c r="A66" s="4"/>
      <c r="B66" s="4"/>
      <c r="C66" s="4"/>
      <c r="D66" s="4"/>
      <c r="E66" s="4"/>
      <c r="F66" s="4"/>
      <c r="G66" s="4"/>
      <c r="H66" s="4"/>
      <c r="I66" s="4"/>
      <c r="J66" s="3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51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</row>
    <row r="67" spans="1:61" ht="15.75" customHeight="1">
      <c r="A67" s="4"/>
      <c r="B67" s="4"/>
      <c r="C67" s="4"/>
      <c r="D67" s="4"/>
      <c r="E67" s="4"/>
      <c r="F67" s="4"/>
      <c r="G67" s="4"/>
      <c r="H67" s="4"/>
      <c r="I67" s="4"/>
      <c r="J67" s="30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51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</row>
    <row r="68" spans="1:61" ht="15.75" customHeight="1">
      <c r="A68" s="4"/>
      <c r="B68" s="4"/>
      <c r="C68" s="4"/>
      <c r="D68" s="4"/>
      <c r="E68" s="4"/>
      <c r="F68" s="4"/>
      <c r="G68" s="4"/>
      <c r="H68" s="4"/>
      <c r="I68" s="4"/>
      <c r="J68" s="30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51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</row>
    <row r="69" spans="1:61" ht="15.75" customHeight="1">
      <c r="A69" s="4"/>
      <c r="B69" s="4"/>
      <c r="C69" s="4"/>
      <c r="D69" s="4"/>
      <c r="E69" s="4"/>
      <c r="F69" s="4"/>
      <c r="G69" s="4"/>
      <c r="H69" s="4"/>
      <c r="I69" s="4"/>
      <c r="J69" s="3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51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</row>
    <row r="70" spans="1:61" ht="15.75" customHeight="1">
      <c r="A70" s="4"/>
      <c r="B70" s="4"/>
      <c r="C70" s="4"/>
      <c r="D70" s="4"/>
      <c r="E70" s="4"/>
      <c r="F70" s="4"/>
      <c r="G70" s="4"/>
      <c r="H70" s="4"/>
      <c r="I70" s="4"/>
      <c r="J70" s="30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51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</row>
    <row r="71" spans="1:61" ht="15.75" customHeight="1">
      <c r="A71" s="4"/>
      <c r="B71" s="4"/>
      <c r="C71" s="4"/>
      <c r="D71" s="4"/>
      <c r="E71" s="4"/>
      <c r="F71" s="4"/>
      <c r="G71" s="4"/>
      <c r="H71" s="4"/>
      <c r="I71" s="4"/>
      <c r="J71" s="30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51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</row>
    <row r="72" spans="1:61" ht="15.75" customHeight="1">
      <c r="A72" s="4"/>
      <c r="B72" s="4"/>
      <c r="C72" s="4"/>
      <c r="D72" s="4"/>
      <c r="E72" s="4"/>
      <c r="F72" s="4"/>
      <c r="G72" s="4"/>
      <c r="H72" s="4"/>
      <c r="I72" s="4"/>
      <c r="J72" s="3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51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</row>
    <row r="73" spans="1:61" ht="15.75" customHeight="1">
      <c r="A73" s="4"/>
      <c r="B73" s="4"/>
      <c r="C73" s="4"/>
      <c r="D73" s="4"/>
      <c r="E73" s="4"/>
      <c r="F73" s="4"/>
      <c r="G73" s="4"/>
      <c r="H73" s="4"/>
      <c r="I73" s="4"/>
      <c r="J73" s="30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51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</row>
    <row r="74" spans="1:61" ht="15.75" customHeight="1">
      <c r="A74" s="4"/>
      <c r="B74" s="4"/>
      <c r="C74" s="4"/>
      <c r="D74" s="4"/>
      <c r="E74" s="4"/>
      <c r="F74" s="4"/>
      <c r="G74" s="4"/>
      <c r="H74" s="4"/>
      <c r="I74" s="4"/>
      <c r="J74" s="30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51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</row>
    <row r="75" spans="1:61" ht="15.75" customHeight="1">
      <c r="A75" s="4"/>
      <c r="B75" s="4"/>
      <c r="C75" s="4"/>
      <c r="D75" s="4"/>
      <c r="E75" s="4"/>
      <c r="F75" s="4"/>
      <c r="G75" s="4"/>
      <c r="H75" s="4"/>
      <c r="I75" s="4"/>
      <c r="J75" s="30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51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</row>
    <row r="76" spans="1:61" ht="15.75" customHeight="1">
      <c r="A76" s="4"/>
      <c r="B76" s="4"/>
      <c r="C76" s="4"/>
      <c r="D76" s="4"/>
      <c r="E76" s="4"/>
      <c r="F76" s="4"/>
      <c r="G76" s="4"/>
      <c r="H76" s="4"/>
      <c r="I76" s="4"/>
      <c r="J76" s="30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51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</row>
    <row r="77" spans="1:61" ht="15.75" customHeight="1">
      <c r="A77" s="4"/>
      <c r="B77" s="4"/>
      <c r="C77" s="4"/>
      <c r="D77" s="4"/>
      <c r="E77" s="4"/>
      <c r="F77" s="4"/>
      <c r="G77" s="4"/>
      <c r="H77" s="4"/>
      <c r="I77" s="4"/>
      <c r="J77" s="30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51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</row>
    <row r="78" spans="1:61" ht="15.75" customHeight="1">
      <c r="A78" s="4"/>
      <c r="B78" s="4"/>
      <c r="C78" s="4"/>
      <c r="D78" s="4"/>
      <c r="E78" s="4"/>
      <c r="F78" s="4"/>
      <c r="G78" s="4"/>
      <c r="H78" s="4"/>
      <c r="I78" s="4"/>
      <c r="J78" s="30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51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</row>
    <row r="79" spans="1:61" ht="15.75" customHeight="1">
      <c r="A79" s="4"/>
      <c r="B79" s="4"/>
      <c r="C79" s="4"/>
      <c r="D79" s="4"/>
      <c r="E79" s="4"/>
      <c r="F79" s="4"/>
      <c r="G79" s="4"/>
      <c r="H79" s="4"/>
      <c r="I79" s="4"/>
      <c r="J79" s="30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51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</row>
    <row r="80" spans="1:61" ht="15.75" customHeight="1">
      <c r="A80" s="4"/>
      <c r="B80" s="4"/>
      <c r="C80" s="4"/>
      <c r="D80" s="4"/>
      <c r="E80" s="4"/>
      <c r="F80" s="4"/>
      <c r="G80" s="4"/>
      <c r="H80" s="4"/>
      <c r="I80" s="4"/>
      <c r="J80" s="30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51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</row>
    <row r="81" spans="1:61" ht="15.75" customHeight="1">
      <c r="A81" s="4"/>
      <c r="B81" s="4"/>
      <c r="C81" s="4"/>
      <c r="D81" s="4"/>
      <c r="E81" s="4"/>
      <c r="F81" s="4"/>
      <c r="G81" s="4"/>
      <c r="H81" s="4"/>
      <c r="I81" s="4"/>
      <c r="J81" s="30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51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</row>
    <row r="82" spans="1:61" ht="15.75" customHeight="1">
      <c r="A82" s="4"/>
      <c r="B82" s="4"/>
      <c r="C82" s="4"/>
      <c r="D82" s="4"/>
      <c r="E82" s="4"/>
      <c r="F82" s="4"/>
      <c r="G82" s="4"/>
      <c r="H82" s="4"/>
      <c r="I82" s="4"/>
      <c r="J82" s="3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51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</row>
    <row r="83" spans="1:61" ht="15.75" customHeight="1">
      <c r="A83" s="4"/>
      <c r="B83" s="4"/>
      <c r="C83" s="4"/>
      <c r="D83" s="4"/>
      <c r="E83" s="4"/>
      <c r="F83" s="4"/>
      <c r="G83" s="4"/>
      <c r="H83" s="4"/>
      <c r="I83" s="4"/>
      <c r="J83" s="30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51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</row>
    <row r="84" spans="1:61" ht="15.75" customHeight="1">
      <c r="A84" s="4"/>
      <c r="B84" s="4"/>
      <c r="C84" s="4"/>
      <c r="D84" s="4"/>
      <c r="E84" s="4"/>
      <c r="F84" s="4"/>
      <c r="G84" s="4"/>
      <c r="H84" s="4"/>
      <c r="I84" s="4"/>
      <c r="J84" s="3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51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</row>
    <row r="85" spans="1:61" ht="15.75" customHeight="1">
      <c r="A85" s="4"/>
      <c r="B85" s="4"/>
      <c r="C85" s="4"/>
      <c r="D85" s="4"/>
      <c r="E85" s="4"/>
      <c r="F85" s="4"/>
      <c r="G85" s="4"/>
      <c r="H85" s="4"/>
      <c r="I85" s="4"/>
      <c r="J85" s="30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51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</row>
    <row r="86" spans="1:61" ht="15.75" customHeight="1">
      <c r="A86" s="4"/>
      <c r="B86" s="4"/>
      <c r="C86" s="4"/>
      <c r="D86" s="4"/>
      <c r="E86" s="4"/>
      <c r="F86" s="4"/>
      <c r="G86" s="4"/>
      <c r="H86" s="4"/>
      <c r="I86" s="4"/>
      <c r="J86" s="30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51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</row>
    <row r="87" spans="1:61" ht="15.75" customHeight="1">
      <c r="A87" s="4"/>
      <c r="B87" s="4"/>
      <c r="C87" s="4"/>
      <c r="D87" s="4"/>
      <c r="E87" s="4"/>
      <c r="F87" s="4"/>
      <c r="G87" s="4"/>
      <c r="H87" s="4"/>
      <c r="I87" s="4"/>
      <c r="J87" s="30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51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</row>
    <row r="88" spans="1:61" ht="15.75" customHeight="1">
      <c r="A88" s="4"/>
      <c r="B88" s="4"/>
      <c r="C88" s="4"/>
      <c r="D88" s="4"/>
      <c r="E88" s="4"/>
      <c r="F88" s="4"/>
      <c r="G88" s="4"/>
      <c r="H88" s="4"/>
      <c r="I88" s="4"/>
      <c r="J88" s="30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51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</row>
    <row r="89" spans="1:61" ht="15.75" customHeight="1">
      <c r="A89" s="4"/>
      <c r="B89" s="4"/>
      <c r="C89" s="4"/>
      <c r="D89" s="4"/>
      <c r="E89" s="4"/>
      <c r="F89" s="4"/>
      <c r="G89" s="4"/>
      <c r="H89" s="4"/>
      <c r="I89" s="4"/>
      <c r="J89" s="30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51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</row>
    <row r="90" spans="1:61" ht="15.75" customHeight="1">
      <c r="A90" s="4"/>
      <c r="B90" s="4"/>
      <c r="C90" s="4"/>
      <c r="D90" s="4"/>
      <c r="E90" s="4"/>
      <c r="F90" s="4"/>
      <c r="G90" s="4"/>
      <c r="H90" s="4"/>
      <c r="I90" s="4"/>
      <c r="J90" s="30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51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</row>
    <row r="91" spans="1:61" ht="15.75" customHeight="1">
      <c r="A91" s="4"/>
      <c r="B91" s="4"/>
      <c r="C91" s="4"/>
      <c r="D91" s="4"/>
      <c r="E91" s="4"/>
      <c r="F91" s="4"/>
      <c r="G91" s="4"/>
      <c r="H91" s="4"/>
      <c r="I91" s="4"/>
      <c r="J91" s="30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51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</row>
    <row r="92" spans="1:61" ht="15.75" customHeight="1">
      <c r="A92" s="4"/>
      <c r="B92" s="4"/>
      <c r="C92" s="4"/>
      <c r="D92" s="4"/>
      <c r="E92" s="4"/>
      <c r="F92" s="4"/>
      <c r="G92" s="4"/>
      <c r="H92" s="4"/>
      <c r="I92" s="4"/>
      <c r="J92" s="30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51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</row>
    <row r="93" spans="1:61" ht="15.75" customHeight="1">
      <c r="A93" s="4"/>
      <c r="B93" s="4"/>
      <c r="C93" s="4"/>
      <c r="D93" s="4"/>
      <c r="E93" s="4"/>
      <c r="F93" s="4"/>
      <c r="G93" s="4"/>
      <c r="H93" s="4"/>
      <c r="I93" s="4"/>
      <c r="J93" s="3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51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</row>
    <row r="94" spans="1:61" ht="15.75" customHeight="1">
      <c r="A94" s="4"/>
      <c r="B94" s="4"/>
      <c r="C94" s="4"/>
      <c r="D94" s="4"/>
      <c r="E94" s="4"/>
      <c r="F94" s="4"/>
      <c r="G94" s="4"/>
      <c r="H94" s="4"/>
      <c r="I94" s="4"/>
      <c r="J94" s="3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51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</row>
    <row r="95" spans="1:61" ht="15.75" customHeight="1">
      <c r="A95" s="4"/>
      <c r="B95" s="4"/>
      <c r="C95" s="4"/>
      <c r="D95" s="4"/>
      <c r="E95" s="4"/>
      <c r="F95" s="4"/>
      <c r="G95" s="4"/>
      <c r="H95" s="4"/>
      <c r="I95" s="4"/>
      <c r="J95" s="30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51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</row>
    <row r="96" spans="1:61" ht="15.75" customHeight="1">
      <c r="A96" s="4"/>
      <c r="B96" s="4"/>
      <c r="C96" s="4"/>
      <c r="D96" s="4"/>
      <c r="E96" s="4"/>
      <c r="F96" s="4"/>
      <c r="G96" s="4"/>
      <c r="H96" s="4"/>
      <c r="I96" s="4"/>
      <c r="J96" s="30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51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</row>
    <row r="97" spans="1:61" ht="15.75" customHeight="1">
      <c r="A97" s="4"/>
      <c r="B97" s="4"/>
      <c r="C97" s="4"/>
      <c r="D97" s="4"/>
      <c r="E97" s="4"/>
      <c r="F97" s="4"/>
      <c r="G97" s="4"/>
      <c r="H97" s="4"/>
      <c r="I97" s="4"/>
      <c r="J97" s="30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51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</row>
    <row r="98" spans="1:61" ht="15.75" customHeight="1">
      <c r="A98" s="4"/>
      <c r="B98" s="4"/>
      <c r="C98" s="4"/>
      <c r="D98" s="4"/>
      <c r="E98" s="4"/>
      <c r="F98" s="4"/>
      <c r="G98" s="4"/>
      <c r="H98" s="4"/>
      <c r="I98" s="4"/>
      <c r="J98" s="3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51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</row>
    <row r="99" spans="1:61" ht="15.75" customHeight="1">
      <c r="A99" s="4"/>
      <c r="B99" s="4"/>
      <c r="C99" s="4"/>
      <c r="D99" s="4"/>
      <c r="E99" s="4"/>
      <c r="F99" s="4"/>
      <c r="G99" s="4"/>
      <c r="H99" s="4"/>
      <c r="I99" s="4"/>
      <c r="J99" s="30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51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</row>
    <row r="100" spans="1:61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3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51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</row>
    <row r="101" spans="1:6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30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51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</row>
    <row r="102" spans="1:61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30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51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</row>
    <row r="103" spans="1:61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30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51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</row>
    <row r="104" spans="1:61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30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51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</row>
    <row r="105" spans="1:61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30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51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</row>
    <row r="106" spans="1:61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30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51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</row>
    <row r="107" spans="1:61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3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51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</row>
    <row r="108" spans="1:61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30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51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</row>
    <row r="109" spans="1:61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30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51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</row>
    <row r="110" spans="1:61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30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51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</row>
    <row r="111" spans="1:6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30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51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</row>
    <row r="112" spans="1:61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30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51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</row>
    <row r="113" spans="1:61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30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51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</row>
    <row r="114" spans="1:61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30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51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</row>
    <row r="115" spans="1:61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30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51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</row>
    <row r="116" spans="1:61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30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51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</row>
    <row r="117" spans="1:61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30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51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</row>
    <row r="118" spans="1:61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30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51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</row>
    <row r="119" spans="1:61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30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51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</row>
    <row r="120" spans="1:61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30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51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</row>
    <row r="121" spans="1:6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30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51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</row>
    <row r="122" spans="1:61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30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51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</row>
    <row r="123" spans="1:61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30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51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</row>
    <row r="124" spans="1:61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30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51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</row>
    <row r="125" spans="1:61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30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51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</row>
    <row r="126" spans="1:61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30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51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</row>
    <row r="127" spans="1:61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30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51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</row>
    <row r="128" spans="1:61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30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51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</row>
    <row r="129" spans="1:61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30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51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</row>
    <row r="130" spans="1:61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30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51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</row>
    <row r="131" spans="1:6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30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51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</row>
    <row r="132" spans="1:61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30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51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</row>
    <row r="133" spans="1:61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30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51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</row>
    <row r="134" spans="1:61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30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51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</row>
    <row r="135" spans="1:61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30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51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</row>
    <row r="136" spans="1:61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30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51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</row>
    <row r="137" spans="1:61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30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51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</row>
    <row r="138" spans="1:61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30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51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</row>
    <row r="139" spans="1:61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30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51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</row>
    <row r="140" spans="1:61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30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51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</row>
    <row r="141" spans="1:6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30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51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</row>
    <row r="142" spans="1:61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30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51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</row>
    <row r="143" spans="1:61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30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51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</row>
    <row r="144" spans="1:61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30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51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</row>
    <row r="145" spans="1:61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30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51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</row>
    <row r="146" spans="1:61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30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51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</row>
    <row r="147" spans="1:61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30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51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</row>
    <row r="148" spans="1:61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30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51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</row>
    <row r="149" spans="1:61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30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51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</row>
    <row r="150" spans="1:61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30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51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</row>
    <row r="151" spans="1:6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30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51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</row>
    <row r="152" spans="1:61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30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51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</row>
    <row r="153" spans="1:61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30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51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</row>
    <row r="154" spans="1:61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30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51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</row>
    <row r="155" spans="1:61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30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51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</row>
    <row r="156" spans="1:61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30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51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</row>
    <row r="157" spans="1:61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30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51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</row>
    <row r="158" spans="1:61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30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51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</row>
    <row r="159" spans="1:61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30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51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</row>
    <row r="160" spans="1:61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30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51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</row>
    <row r="161" spans="1: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30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51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</row>
    <row r="162" spans="1:61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30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51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</row>
    <row r="163" spans="1:61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3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51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</row>
    <row r="164" spans="1:61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30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51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</row>
    <row r="165" spans="1:61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30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51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</row>
    <row r="166" spans="1:61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30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51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</row>
    <row r="167" spans="1:61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30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51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</row>
    <row r="168" spans="1:61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3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51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</row>
    <row r="169" spans="1:61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3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51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</row>
    <row r="170" spans="1:61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3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51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</row>
    <row r="171" spans="1:6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30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51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</row>
    <row r="172" spans="1:61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30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51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</row>
    <row r="173" spans="1:61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30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51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</row>
    <row r="174" spans="1:61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30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51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</row>
    <row r="175" spans="1:61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30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51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</row>
    <row r="176" spans="1:61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30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51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</row>
    <row r="177" spans="1:61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30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51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</row>
    <row r="178" spans="1:61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30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51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</row>
    <row r="179" spans="1:61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3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51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</row>
    <row r="180" spans="1:61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3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51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</row>
    <row r="181" spans="1:6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30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51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</row>
    <row r="182" spans="1:61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30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51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</row>
    <row r="183" spans="1:61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3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51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</row>
    <row r="184" spans="1:61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30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51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</row>
    <row r="185" spans="1:61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30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51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</row>
    <row r="186" spans="1:61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30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51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</row>
    <row r="187" spans="1:61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30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51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</row>
    <row r="188" spans="1:61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3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51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</row>
    <row r="189" spans="1:61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30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51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</row>
    <row r="190" spans="1:61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30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51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</row>
    <row r="191" spans="1:6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30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51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</row>
    <row r="192" spans="1:61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3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51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</row>
    <row r="193" spans="1:61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3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51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</row>
    <row r="194" spans="1:61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3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51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</row>
    <row r="195" spans="1:61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3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51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</row>
    <row r="196" spans="1:61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30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51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</row>
    <row r="197" spans="1:61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30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51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</row>
    <row r="198" spans="1:61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30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51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</row>
    <row r="199" spans="1:61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30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51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</row>
    <row r="200" spans="1:61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3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51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</row>
    <row r="201" spans="1:6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3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51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</row>
    <row r="202" spans="1:61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3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51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</row>
    <row r="203" spans="1:61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3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51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</row>
    <row r="204" spans="1:61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30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51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</row>
    <row r="205" spans="1:61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30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51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</row>
    <row r="206" spans="1:61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30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51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</row>
    <row r="207" spans="1:61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30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51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</row>
    <row r="208" spans="1:61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30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51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</row>
    <row r="209" spans="1:61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30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51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</row>
    <row r="210" spans="1:61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30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51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</row>
    <row r="211" spans="1:6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30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51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</row>
    <row r="212" spans="1:61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30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51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</row>
    <row r="213" spans="1:61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30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51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</row>
    <row r="214" spans="1:61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30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51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</row>
    <row r="215" spans="1:61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30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51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</row>
    <row r="216" spans="1:61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30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51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</row>
    <row r="217" spans="1:61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30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51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</row>
    <row r="218" spans="1:61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30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51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</row>
    <row r="219" spans="1:61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30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51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</row>
    <row r="220" spans="1:61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30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51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</row>
    <row r="221" spans="1:6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30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51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</row>
    <row r="222" spans="1:61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30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51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</row>
    <row r="223" spans="1:61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30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51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</row>
    <row r="224" spans="1:61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30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51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</row>
    <row r="225" spans="1:61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30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51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</row>
    <row r="226" spans="1:61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30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51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</row>
    <row r="227" spans="1:61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30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51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</row>
    <row r="228" spans="1:61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30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51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</row>
    <row r="229" spans="1:61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30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51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</row>
    <row r="230" spans="1:61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30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51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</row>
    <row r="231" spans="1:6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30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51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</row>
    <row r="232" spans="1:61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30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51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</row>
    <row r="233" spans="1:61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30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51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</row>
    <row r="234" spans="1:61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30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51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</row>
    <row r="235" spans="1:61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30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51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</row>
    <row r="236" spans="1:61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30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51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</row>
    <row r="237" spans="1:61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30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51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</row>
    <row r="238" spans="1:61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30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51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</row>
    <row r="239" spans="1:61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30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51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</row>
    <row r="240" spans="1:61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30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51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</row>
    <row r="241" spans="1:6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30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51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</row>
    <row r="242" spans="1:61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30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51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</row>
    <row r="243" spans="1:61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30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51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</row>
    <row r="244" spans="1:61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30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51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</row>
    <row r="245" spans="1:61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30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51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</row>
    <row r="246" spans="1:61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30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51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</row>
    <row r="247" spans="1:61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30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51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</row>
    <row r="248" spans="1:61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30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51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</row>
    <row r="249" spans="1:61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30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51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</row>
    <row r="250" spans="1:61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30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51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</row>
    <row r="251" spans="1:6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30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51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</row>
    <row r="252" spans="1:61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30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51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</row>
    <row r="253" spans="1:61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30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51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</row>
    <row r="254" spans="1:61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30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51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</row>
    <row r="255" spans="1:61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30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51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</row>
    <row r="256" spans="1:61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30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51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</row>
    <row r="257" spans="1:61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30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51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</row>
    <row r="258" spans="1:61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30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51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</row>
    <row r="259" spans="1:61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30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51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</row>
    <row r="260" spans="1:61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30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51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</row>
    <row r="261" spans="1: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30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51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</row>
    <row r="262" spans="1:61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30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51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</row>
    <row r="263" spans="1:61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30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51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</row>
    <row r="264" spans="1:61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30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51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</row>
    <row r="265" spans="1:61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30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51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</row>
    <row r="266" spans="1:61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30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51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</row>
    <row r="267" spans="1:61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30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51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</row>
    <row r="268" spans="1:61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30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51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</row>
    <row r="269" spans="1:61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30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51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</row>
    <row r="270" spans="1:61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30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51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</row>
    <row r="271" spans="1:6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30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51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</row>
    <row r="272" spans="1:61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30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51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</row>
    <row r="273" spans="1:61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30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51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</row>
    <row r="274" spans="1:61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30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51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</row>
    <row r="275" spans="1:61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30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51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</row>
    <row r="276" spans="1:61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30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51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</row>
    <row r="277" spans="1:61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30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51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</row>
    <row r="278" spans="1:61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30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51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</row>
    <row r="279" spans="1:61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30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51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</row>
    <row r="280" spans="1:61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30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51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</row>
    <row r="281" spans="1:6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30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51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</row>
    <row r="282" spans="1:61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30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51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</row>
    <row r="283" spans="1:61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30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51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</row>
    <row r="284" spans="1:61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30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51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</row>
    <row r="285" spans="1:61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30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51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</row>
    <row r="286" spans="1:61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30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51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</row>
    <row r="287" spans="1:61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30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51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</row>
    <row r="288" spans="1:61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30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51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</row>
    <row r="289" spans="1:61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30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51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</row>
    <row r="290" spans="1:61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30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51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</row>
    <row r="291" spans="1:6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30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51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</row>
    <row r="292" spans="1:61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30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51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</row>
    <row r="293" spans="1:61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30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51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</row>
    <row r="294" spans="1:61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30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51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</row>
    <row r="295" spans="1:61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30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51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</row>
    <row r="296" spans="1:61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30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51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</row>
    <row r="297" spans="1:61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30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51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</row>
    <row r="298" spans="1:61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30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51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</row>
    <row r="299" spans="1:61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30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51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</row>
    <row r="300" spans="1:61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30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51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</row>
    <row r="301" spans="1:6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30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51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</row>
    <row r="302" spans="1:61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30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51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</row>
    <row r="303" spans="1:61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30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51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</row>
    <row r="304" spans="1:61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30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51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</row>
    <row r="305" spans="1:61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30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51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</row>
    <row r="306" spans="1:61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30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51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</row>
    <row r="307" spans="1:61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30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51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</row>
    <row r="308" spans="1:61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30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51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</row>
    <row r="309" spans="1:61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30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51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</row>
    <row r="310" spans="1:61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30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51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</row>
    <row r="311" spans="1:6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30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51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</row>
    <row r="312" spans="1:61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30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51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</row>
    <row r="313" spans="1:61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30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51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</row>
    <row r="314" spans="1:61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30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51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</row>
    <row r="315" spans="1:61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30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51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</row>
    <row r="316" spans="1:61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30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51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</row>
    <row r="317" spans="1:61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30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51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</row>
    <row r="318" spans="1:61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30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51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</row>
    <row r="319" spans="1:61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30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51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</row>
    <row r="320" spans="1:61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30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51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</row>
    <row r="321" spans="1:6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30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51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</row>
    <row r="322" spans="1:61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30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51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</row>
    <row r="323" spans="1:61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30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51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</row>
    <row r="324" spans="1:61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30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51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</row>
    <row r="325" spans="1:61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30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51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</row>
    <row r="326" spans="1:61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30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51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</row>
    <row r="327" spans="1:61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30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51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</row>
    <row r="328" spans="1:61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30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51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</row>
    <row r="329" spans="1:61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30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51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</row>
    <row r="330" spans="1:61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30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51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</row>
    <row r="331" spans="1:6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30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51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</row>
    <row r="332" spans="1:61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30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51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</row>
    <row r="333" spans="1:61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30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51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</row>
    <row r="334" spans="1:61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30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51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</row>
    <row r="335" spans="1:61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30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51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</row>
    <row r="336" spans="1:61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30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51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</row>
    <row r="337" spans="1:61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30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51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</row>
    <row r="338" spans="1:61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30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51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</row>
    <row r="339" spans="1:61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30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51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</row>
    <row r="340" spans="1:61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30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51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</row>
    <row r="341" spans="1:6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30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51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</row>
    <row r="342" spans="1:61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30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51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</row>
    <row r="343" spans="1:61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30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51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</row>
    <row r="344" spans="1:61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30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51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</row>
    <row r="345" spans="1:61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30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51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</row>
    <row r="346" spans="1:61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30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51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</row>
    <row r="347" spans="1:61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30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51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</row>
    <row r="348" spans="1:61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30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51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</row>
    <row r="349" spans="1:61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30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51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</row>
    <row r="350" spans="1:61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30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51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</row>
    <row r="351" spans="1:6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30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51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</row>
    <row r="352" spans="1:61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30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51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</row>
    <row r="353" spans="1:61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30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51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</row>
    <row r="354" spans="1:61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30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51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</row>
    <row r="355" spans="1:61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30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51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</row>
    <row r="356" spans="1:61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30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51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</row>
    <row r="357" spans="1:61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30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51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</row>
    <row r="358" spans="1:61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30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51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</row>
    <row r="359" spans="1:61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30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51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</row>
    <row r="360" spans="1:61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30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51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</row>
    <row r="361" spans="1: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30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51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</row>
    <row r="362" spans="1:61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30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51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</row>
    <row r="363" spans="1:61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30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51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</row>
    <row r="364" spans="1:61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30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51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</row>
    <row r="365" spans="1:61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30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51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</row>
    <row r="366" spans="1:61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30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51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</row>
    <row r="367" spans="1:61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30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51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</row>
    <row r="368" spans="1:61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30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51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</row>
    <row r="369" spans="1:61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30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51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</row>
    <row r="370" spans="1:61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30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51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</row>
    <row r="371" spans="1:6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30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51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</row>
    <row r="372" spans="1:61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30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51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</row>
    <row r="373" spans="1:61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30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51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</row>
    <row r="374" spans="1:61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30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51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</row>
    <row r="375" spans="1:61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30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51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</row>
    <row r="376" spans="1:61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30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51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</row>
    <row r="377" spans="1:61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30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51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</row>
    <row r="378" spans="1:61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30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51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</row>
    <row r="379" spans="1:61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30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51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</row>
    <row r="380" spans="1:61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30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51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</row>
    <row r="381" spans="1:6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30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51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</row>
    <row r="382" spans="1:61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30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51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</row>
    <row r="383" spans="1:61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30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51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</row>
    <row r="384" spans="1:61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30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51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</row>
    <row r="385" spans="1:61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30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51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</row>
    <row r="386" spans="1:61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30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51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</row>
    <row r="387" spans="1:61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30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51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</row>
    <row r="388" spans="1:61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30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51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</row>
    <row r="389" spans="1:61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30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51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</row>
    <row r="390" spans="1:61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30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51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</row>
    <row r="391" spans="1:6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30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51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</row>
    <row r="392" spans="1:61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30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51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</row>
    <row r="393" spans="1:61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30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51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</row>
    <row r="394" spans="1:61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30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51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</row>
    <row r="395" spans="1:61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30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51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</row>
    <row r="396" spans="1:61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30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51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</row>
    <row r="397" spans="1:61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30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51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</row>
    <row r="398" spans="1:61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30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51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</row>
    <row r="399" spans="1:61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30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51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</row>
    <row r="400" spans="1:61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30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51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</row>
    <row r="401" spans="1:6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30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51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</row>
    <row r="402" spans="1:61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30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51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</row>
    <row r="403" spans="1:61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30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51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</row>
    <row r="404" spans="1:61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30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51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</row>
    <row r="405" spans="1:61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30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51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</row>
    <row r="406" spans="1:61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30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51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</row>
    <row r="407" spans="1:61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30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51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</row>
    <row r="408" spans="1:61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30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51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</row>
    <row r="409" spans="1:61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30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51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</row>
    <row r="410" spans="1:61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30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51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</row>
    <row r="411" spans="1:6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30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51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</row>
    <row r="412" spans="1:61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30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51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</row>
    <row r="413" spans="1:61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30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51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</row>
    <row r="414" spans="1:61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30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51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</row>
    <row r="415" spans="1:61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30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51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</row>
    <row r="416" spans="1:61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30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51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</row>
    <row r="417" spans="1:61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30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51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</row>
    <row r="418" spans="1:61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30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51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</row>
    <row r="419" spans="1:61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30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51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</row>
    <row r="420" spans="1:61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30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51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</row>
    <row r="421" spans="1:6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30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51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</row>
    <row r="422" spans="1:61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30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51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</row>
    <row r="423" spans="1:61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30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51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</row>
    <row r="424" spans="1:61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30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51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</row>
    <row r="425" spans="1:61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30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51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</row>
    <row r="426" spans="1:61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30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51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</row>
    <row r="427" spans="1:61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30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51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</row>
    <row r="428" spans="1:61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30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51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</row>
    <row r="429" spans="1:61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30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51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</row>
    <row r="430" spans="1:61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30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51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</row>
    <row r="431" spans="1:6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30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51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</row>
    <row r="432" spans="1:61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30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51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</row>
    <row r="433" spans="1:61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30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51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</row>
    <row r="434" spans="1:61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30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51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</row>
    <row r="435" spans="1:61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30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51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</row>
    <row r="436" spans="1:61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30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51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</row>
    <row r="437" spans="1:61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30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51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</row>
    <row r="438" spans="1:61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30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51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</row>
    <row r="439" spans="1:61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30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51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</row>
    <row r="440" spans="1:61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30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51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</row>
    <row r="441" spans="1:6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30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51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</row>
    <row r="442" spans="1:61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30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51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</row>
    <row r="443" spans="1:61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30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51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</row>
    <row r="444" spans="1:61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30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51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</row>
    <row r="445" spans="1:61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30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51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</row>
    <row r="446" spans="1:61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30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51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</row>
    <row r="447" spans="1:61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30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51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</row>
    <row r="448" spans="1:61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30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51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</row>
    <row r="449" spans="1:61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30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51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</row>
    <row r="450" spans="1:61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30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51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</row>
    <row r="451" spans="1:6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30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51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</row>
    <row r="452" spans="1:61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30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51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</row>
    <row r="453" spans="1:61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30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51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</row>
    <row r="454" spans="1:61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30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51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</row>
    <row r="455" spans="1:61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30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51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</row>
    <row r="456" spans="1:61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30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51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</row>
    <row r="457" spans="1:61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30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51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</row>
    <row r="458" spans="1:61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30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51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</row>
    <row r="459" spans="1:61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30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51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</row>
    <row r="460" spans="1:61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30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51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</row>
    <row r="461" spans="1: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30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51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</row>
    <row r="462" spans="1:61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30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51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</row>
    <row r="463" spans="1:61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30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51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</row>
    <row r="464" spans="1:61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30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51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</row>
    <row r="465" spans="1:61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30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51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</row>
    <row r="466" spans="1:61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30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51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</row>
    <row r="467" spans="1:61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30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51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</row>
    <row r="468" spans="1:61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30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51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</row>
    <row r="469" spans="1:61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30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51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</row>
    <row r="470" spans="1:61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30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51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</row>
    <row r="471" spans="1:6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30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51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</row>
    <row r="472" spans="1:61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30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51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</row>
    <row r="473" spans="1:61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30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51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</row>
    <row r="474" spans="1:61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30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51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</row>
    <row r="475" spans="1:61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30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51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</row>
    <row r="476" spans="1:61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30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51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</row>
    <row r="477" spans="1:61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30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51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</row>
    <row r="478" spans="1:61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30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51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</row>
    <row r="479" spans="1:61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30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51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</row>
    <row r="480" spans="1:61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30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51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</row>
    <row r="481" spans="1:6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30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51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</row>
    <row r="482" spans="1:61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30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51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</row>
    <row r="483" spans="1:61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30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51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</row>
    <row r="484" spans="1:61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30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51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</row>
    <row r="485" spans="1:61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30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51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</row>
    <row r="486" spans="1:61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30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51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</row>
    <row r="487" spans="1:61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30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51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</row>
    <row r="488" spans="1:61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30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51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</row>
    <row r="489" spans="1:61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30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51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</row>
    <row r="490" spans="1:61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30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51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</row>
    <row r="491" spans="1:6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30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51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</row>
    <row r="492" spans="1:61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30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51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</row>
    <row r="493" spans="1:61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30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51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</row>
    <row r="494" spans="1:61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30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51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</row>
    <row r="495" spans="1:61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30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51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</row>
    <row r="496" spans="1:61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30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51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</row>
    <row r="497" spans="1:61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30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51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</row>
    <row r="498" spans="1:61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30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51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</row>
    <row r="499" spans="1:61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30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51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</row>
    <row r="500" spans="1:61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30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51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</row>
    <row r="501" spans="1:6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30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51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</row>
    <row r="502" spans="1:61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30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51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</row>
    <row r="503" spans="1:61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30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51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</row>
    <row r="504" spans="1:61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30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51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</row>
    <row r="505" spans="1:61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30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51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</row>
    <row r="506" spans="1:61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30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51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</row>
    <row r="507" spans="1:61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30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51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</row>
    <row r="508" spans="1:61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30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51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</row>
    <row r="509" spans="1:61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30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51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</row>
    <row r="510" spans="1:61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30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51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</row>
    <row r="511" spans="1:6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30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51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</row>
    <row r="512" spans="1:61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30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51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</row>
    <row r="513" spans="1:61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30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51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</row>
    <row r="514" spans="1:61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30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51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</row>
    <row r="515" spans="1:61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30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51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</row>
    <row r="516" spans="1:61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30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51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</row>
    <row r="517" spans="1:61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30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51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</row>
    <row r="518" spans="1:61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30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51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</row>
    <row r="519" spans="1:61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30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51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</row>
    <row r="520" spans="1:61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30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51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</row>
    <row r="521" spans="1:6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30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51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</row>
    <row r="522" spans="1:61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30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51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</row>
    <row r="523" spans="1:61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30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51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</row>
    <row r="524" spans="1:61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30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51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</row>
    <row r="525" spans="1:61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30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51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</row>
    <row r="526" spans="1:61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30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51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</row>
    <row r="527" spans="1:61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30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51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</row>
    <row r="528" spans="1:61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30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51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</row>
    <row r="529" spans="1:61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30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51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</row>
    <row r="530" spans="1:61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30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51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</row>
    <row r="531" spans="1:6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30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51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</row>
    <row r="532" spans="1:61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30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51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</row>
    <row r="533" spans="1:61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30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51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</row>
    <row r="534" spans="1:61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30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51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</row>
    <row r="535" spans="1:61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30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51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</row>
    <row r="536" spans="1:61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30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51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</row>
    <row r="537" spans="1:61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30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51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</row>
    <row r="538" spans="1:61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30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51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</row>
    <row r="539" spans="1:61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30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51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</row>
    <row r="540" spans="1:61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30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51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</row>
    <row r="541" spans="1:6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30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51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</row>
    <row r="542" spans="1:61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30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51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</row>
    <row r="543" spans="1:61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30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51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</row>
    <row r="544" spans="1:61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30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51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</row>
    <row r="545" spans="1:61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30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51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</row>
    <row r="546" spans="1:61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30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51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</row>
    <row r="547" spans="1:61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30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51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</row>
    <row r="548" spans="1:61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30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51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</row>
    <row r="549" spans="1:61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30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51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</row>
    <row r="550" spans="1:61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30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51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</row>
    <row r="551" spans="1:6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30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51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</row>
    <row r="552" spans="1:61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30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51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</row>
    <row r="553" spans="1:61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30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51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</row>
    <row r="554" spans="1:61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30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51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</row>
    <row r="555" spans="1:61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30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51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</row>
    <row r="556" spans="1:61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30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51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</row>
    <row r="557" spans="1:61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30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51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</row>
    <row r="558" spans="1:61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30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51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</row>
    <row r="559" spans="1:61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30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51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</row>
    <row r="560" spans="1:61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30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51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</row>
    <row r="561" spans="1: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30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51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</row>
    <row r="562" spans="1:61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30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51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</row>
    <row r="563" spans="1:61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30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51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</row>
    <row r="564" spans="1:61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30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51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</row>
    <row r="565" spans="1:61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30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51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</row>
    <row r="566" spans="1:61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30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51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</row>
    <row r="567" spans="1:61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30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51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</row>
    <row r="568" spans="1:61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30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51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</row>
    <row r="569" spans="1:61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30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51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</row>
    <row r="570" spans="1:61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30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51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</row>
    <row r="571" spans="1:6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30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51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</row>
    <row r="572" spans="1:61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30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51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</row>
    <row r="573" spans="1:61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30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51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</row>
    <row r="574" spans="1:61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30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51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</row>
    <row r="575" spans="1:61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30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51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</row>
    <row r="576" spans="1:61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30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51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</row>
    <row r="577" spans="1:61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30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51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</row>
    <row r="578" spans="1:61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30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51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</row>
    <row r="579" spans="1:61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30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51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</row>
    <row r="580" spans="1:61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30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51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</row>
    <row r="581" spans="1:6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30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51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</row>
    <row r="582" spans="1:61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30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51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</row>
    <row r="583" spans="1:61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30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51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</row>
    <row r="584" spans="1:61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30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51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</row>
    <row r="585" spans="1:61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30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51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</row>
    <row r="586" spans="1:61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30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51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</row>
    <row r="587" spans="1:61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30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51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</row>
    <row r="588" spans="1:61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30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51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</row>
    <row r="589" spans="1:61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30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51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</row>
    <row r="590" spans="1:61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30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51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</row>
    <row r="591" spans="1:6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30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51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</row>
    <row r="592" spans="1:61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30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51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</row>
    <row r="593" spans="1:61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30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51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</row>
    <row r="594" spans="1:61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30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51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</row>
    <row r="595" spans="1:61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30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51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</row>
    <row r="596" spans="1:61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30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51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</row>
    <row r="597" spans="1:61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30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51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</row>
    <row r="598" spans="1:61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30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51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</row>
    <row r="599" spans="1:61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30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51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</row>
    <row r="600" spans="1:61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30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51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</row>
    <row r="601" spans="1:6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30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51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</row>
    <row r="602" spans="1:61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30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51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</row>
    <row r="603" spans="1:61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30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51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</row>
    <row r="604" spans="1:61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30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51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</row>
    <row r="605" spans="1:61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30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51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</row>
    <row r="606" spans="1:61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30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51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</row>
    <row r="607" spans="1:61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30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51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</row>
    <row r="608" spans="1:61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30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51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</row>
    <row r="609" spans="1:61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30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51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</row>
    <row r="610" spans="1:61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30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51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</row>
    <row r="611" spans="1:6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30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51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</row>
    <row r="612" spans="1:61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30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51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</row>
    <row r="613" spans="1:61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30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51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</row>
    <row r="614" spans="1:61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30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51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</row>
    <row r="615" spans="1:61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30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51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</row>
    <row r="616" spans="1:61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30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51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</row>
    <row r="617" spans="1:61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30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51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</row>
    <row r="618" spans="1:61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30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51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</row>
    <row r="619" spans="1:61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30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51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</row>
    <row r="620" spans="1:61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30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51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</row>
    <row r="621" spans="1:6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30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51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</row>
    <row r="622" spans="1:61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30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51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</row>
    <row r="623" spans="1:61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30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51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</row>
    <row r="624" spans="1:61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30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51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</row>
    <row r="625" spans="1:61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30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51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</row>
    <row r="626" spans="1:61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30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51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</row>
    <row r="627" spans="1:61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30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51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</row>
    <row r="628" spans="1:61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30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51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</row>
    <row r="629" spans="1:61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30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51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</row>
    <row r="630" spans="1:61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30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51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</row>
    <row r="631" spans="1:6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30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51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</row>
    <row r="632" spans="1:61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30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51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</row>
    <row r="633" spans="1:61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30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51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</row>
    <row r="634" spans="1:61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30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51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</row>
    <row r="635" spans="1:61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30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51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</row>
    <row r="636" spans="1:61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30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51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</row>
    <row r="637" spans="1:61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30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51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</row>
    <row r="638" spans="1:61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30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51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</row>
    <row r="639" spans="1:61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30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51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</row>
    <row r="640" spans="1:61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30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51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</row>
    <row r="641" spans="1:6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30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51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</row>
    <row r="642" spans="1:61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30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51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</row>
    <row r="643" spans="1:61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30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51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</row>
    <row r="644" spans="1:61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30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51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</row>
    <row r="645" spans="1:61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30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51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</row>
    <row r="646" spans="1:61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30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51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</row>
    <row r="647" spans="1:61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30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51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</row>
    <row r="648" spans="1:61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30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51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</row>
    <row r="649" spans="1:61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30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51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</row>
    <row r="650" spans="1:61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30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51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</row>
    <row r="651" spans="1:6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30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51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</row>
    <row r="652" spans="1:61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30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51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</row>
    <row r="653" spans="1:61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30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51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</row>
    <row r="654" spans="1:61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30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51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</row>
    <row r="655" spans="1:61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30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51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</row>
    <row r="656" spans="1:61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30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51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</row>
    <row r="657" spans="1:61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30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51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</row>
    <row r="658" spans="1:61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30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51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</row>
    <row r="659" spans="1:61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30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51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</row>
    <row r="660" spans="1:61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30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51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</row>
    <row r="661" spans="1: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30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51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</row>
    <row r="662" spans="1:61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30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51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</row>
    <row r="663" spans="1:61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30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51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</row>
    <row r="664" spans="1:61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30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51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</row>
    <row r="665" spans="1:61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30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51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</row>
    <row r="666" spans="1:61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30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51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</row>
    <row r="667" spans="1:61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30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51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</row>
    <row r="668" spans="1:61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30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51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</row>
    <row r="669" spans="1:61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30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51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</row>
    <row r="670" spans="1:61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30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51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</row>
    <row r="671" spans="1:6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30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51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</row>
    <row r="672" spans="1:61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30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51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</row>
    <row r="673" spans="1:61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30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51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</row>
    <row r="674" spans="1:61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30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51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</row>
    <row r="675" spans="1:61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30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51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</row>
    <row r="676" spans="1:61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30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51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</row>
    <row r="677" spans="1:61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30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51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</row>
    <row r="678" spans="1:61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30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51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</row>
    <row r="679" spans="1:61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30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51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</row>
    <row r="680" spans="1:61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30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51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</row>
    <row r="681" spans="1:6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30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51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</row>
    <row r="682" spans="1:61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30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51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</row>
    <row r="683" spans="1:61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30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51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</row>
    <row r="684" spans="1:61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30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51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</row>
    <row r="685" spans="1:61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30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51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</row>
    <row r="686" spans="1:61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30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51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</row>
    <row r="687" spans="1:61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30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51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</row>
    <row r="688" spans="1:61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30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51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</row>
    <row r="689" spans="1:61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30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51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</row>
    <row r="690" spans="1:61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30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51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</row>
    <row r="691" spans="1:6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30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51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</row>
    <row r="692" spans="1:61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30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51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</row>
    <row r="693" spans="1:61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30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51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</row>
    <row r="694" spans="1:61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30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51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</row>
    <row r="695" spans="1:61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30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51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</row>
    <row r="696" spans="1:61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30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51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</row>
    <row r="697" spans="1:61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30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51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</row>
    <row r="698" spans="1:61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30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51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</row>
    <row r="699" spans="1:61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30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51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</row>
    <row r="700" spans="1:61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30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51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</row>
    <row r="701" spans="1:6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30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51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</row>
    <row r="702" spans="1:61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30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51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</row>
    <row r="703" spans="1:61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30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51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</row>
    <row r="704" spans="1:61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30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51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</row>
    <row r="705" spans="1:61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30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51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</row>
    <row r="706" spans="1:61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30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51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</row>
    <row r="707" spans="1:61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30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51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</row>
    <row r="708" spans="1:61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30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51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</row>
    <row r="709" spans="1:61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30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51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</row>
    <row r="710" spans="1:61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30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51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</row>
    <row r="711" spans="1:6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30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51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</row>
    <row r="712" spans="1:61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30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51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</row>
    <row r="713" spans="1:61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30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51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</row>
    <row r="714" spans="1:61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30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51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</row>
    <row r="715" spans="1:61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30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51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</row>
    <row r="716" spans="1:61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30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51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</row>
    <row r="717" spans="1:61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30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51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</row>
    <row r="718" spans="1:61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30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51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</row>
    <row r="719" spans="1:61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30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51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</row>
    <row r="720" spans="1:61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30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51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</row>
    <row r="721" spans="1:6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30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51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</row>
    <row r="722" spans="1:61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30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51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</row>
    <row r="723" spans="1:61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30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51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</row>
    <row r="724" spans="1:61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30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51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</row>
    <row r="725" spans="1:61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30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51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</row>
    <row r="726" spans="1:61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30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51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</row>
    <row r="727" spans="1:61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30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51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</row>
    <row r="728" spans="1:61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30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51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</row>
    <row r="729" spans="1:61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30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51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</row>
    <row r="730" spans="1:61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30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51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</row>
    <row r="731" spans="1:6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30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51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</row>
    <row r="732" spans="1:61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30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51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</row>
    <row r="733" spans="1:61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30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51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</row>
    <row r="734" spans="1:61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30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51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</row>
    <row r="735" spans="1:61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30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51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</row>
    <row r="736" spans="1:61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30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51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</row>
    <row r="737" spans="1:61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30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51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</row>
    <row r="738" spans="1:61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30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51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</row>
    <row r="739" spans="1:61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30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51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</row>
    <row r="740" spans="1:61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30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51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</row>
    <row r="741" spans="1:6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30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51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</row>
    <row r="742" spans="1:61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30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51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</row>
    <row r="743" spans="1:61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30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51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</row>
    <row r="744" spans="1:61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30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51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</row>
    <row r="745" spans="1:61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30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51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</row>
    <row r="746" spans="1:61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30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51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</row>
    <row r="747" spans="1:61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30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51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</row>
    <row r="748" spans="1:61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30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51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</row>
    <row r="749" spans="1:61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30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51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</row>
    <row r="750" spans="1:61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30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51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</row>
    <row r="751" spans="1:6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30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51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</row>
    <row r="752" spans="1:61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30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51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</row>
    <row r="753" spans="1:61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30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51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</row>
    <row r="754" spans="1:61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30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51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</row>
    <row r="755" spans="1:61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30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51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</row>
    <row r="756" spans="1:61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30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51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</row>
    <row r="757" spans="1:61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30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51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</row>
    <row r="758" spans="1:61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30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51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</row>
    <row r="759" spans="1:61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30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51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</row>
    <row r="760" spans="1:61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30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51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</row>
    <row r="761" spans="1: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30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51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</row>
    <row r="762" spans="1:61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30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51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</row>
    <row r="763" spans="1:61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30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51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</row>
    <row r="764" spans="1:61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30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51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</row>
    <row r="765" spans="1:61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30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51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</row>
    <row r="766" spans="1:61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30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51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</row>
    <row r="767" spans="1:61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30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51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</row>
    <row r="768" spans="1:61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30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51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</row>
    <row r="769" spans="1:61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30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51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</row>
    <row r="770" spans="1:61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30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51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</row>
    <row r="771" spans="1:6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30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51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</row>
    <row r="772" spans="1:61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30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51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</row>
    <row r="773" spans="1:61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30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51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</row>
    <row r="774" spans="1:61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30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51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</row>
    <row r="775" spans="1:61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30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51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</row>
    <row r="776" spans="1:61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30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51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</row>
    <row r="777" spans="1:61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30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51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</row>
    <row r="778" spans="1:61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30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51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</row>
    <row r="779" spans="1:61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30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51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</row>
    <row r="780" spans="1:61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30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51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</row>
    <row r="781" spans="1:6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30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51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</row>
    <row r="782" spans="1:61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30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51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</row>
    <row r="783" spans="1:61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30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51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</row>
    <row r="784" spans="1:61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30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51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</row>
    <row r="785" spans="1:61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30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51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</row>
    <row r="786" spans="1:61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30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51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</row>
    <row r="787" spans="1:61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30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51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</row>
    <row r="788" spans="1:61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30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51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</row>
    <row r="789" spans="1:61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30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51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</row>
    <row r="790" spans="1:61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30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51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</row>
    <row r="791" spans="1:6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30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51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</row>
    <row r="792" spans="1:61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30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51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</row>
    <row r="793" spans="1:61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30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51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</row>
    <row r="794" spans="1:61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30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51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</row>
    <row r="795" spans="1:61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30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51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</row>
    <row r="796" spans="1:61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30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51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</row>
    <row r="797" spans="1:61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30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51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</row>
    <row r="798" spans="1:61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30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51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</row>
    <row r="799" spans="1:61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30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51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</row>
    <row r="800" spans="1:61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30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51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</row>
    <row r="801" spans="1:6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30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51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</row>
    <row r="802" spans="1:61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30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51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</row>
    <row r="803" spans="1:61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30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51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</row>
    <row r="804" spans="1:61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30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51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</row>
    <row r="805" spans="1:61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30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51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</row>
    <row r="806" spans="1:61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30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51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</row>
    <row r="807" spans="1:61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30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51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</row>
    <row r="808" spans="1:61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30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51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</row>
    <row r="809" spans="1:61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30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51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</row>
    <row r="810" spans="1:61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30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51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</row>
    <row r="811" spans="1:6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30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51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</row>
    <row r="812" spans="1:61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30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51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</row>
    <row r="813" spans="1:61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30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51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</row>
    <row r="814" spans="1:61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30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51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</row>
    <row r="815" spans="1:61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30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51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</row>
    <row r="816" spans="1:61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30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51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</row>
    <row r="817" spans="1:61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30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51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</row>
    <row r="818" spans="1:61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30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51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</row>
    <row r="819" spans="1:61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30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51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</row>
    <row r="820" spans="1:61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30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51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</row>
    <row r="821" spans="1:6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30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51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</row>
    <row r="822" spans="1:61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30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51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</row>
    <row r="823" spans="1:61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30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51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</row>
    <row r="824" spans="1:61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30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51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</row>
    <row r="825" spans="1:61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30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51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</row>
    <row r="826" spans="1:61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30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51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</row>
    <row r="827" spans="1:61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30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51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</row>
    <row r="828" spans="1:61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30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51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</row>
    <row r="829" spans="1:61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30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51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</row>
    <row r="830" spans="1:61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30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51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</row>
    <row r="831" spans="1:6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30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51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</row>
    <row r="832" spans="1:61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30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51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</row>
    <row r="833" spans="1:61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30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51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</row>
    <row r="834" spans="1:61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30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51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</row>
    <row r="835" spans="1:61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30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51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</row>
    <row r="836" spans="1:61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30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51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</row>
    <row r="837" spans="1:61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30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51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</row>
    <row r="838" spans="1:61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30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51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</row>
    <row r="839" spans="1:61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30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51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</row>
    <row r="840" spans="1:61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30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51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</row>
    <row r="841" spans="1:6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30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51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</row>
    <row r="842" spans="1:61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30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51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</row>
    <row r="843" spans="1:61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30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51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</row>
    <row r="844" spans="1:61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30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51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</row>
    <row r="845" spans="1:61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30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51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</row>
    <row r="846" spans="1:61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30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51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</row>
    <row r="847" spans="1:61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30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51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</row>
    <row r="848" spans="1:61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30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51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</row>
    <row r="849" spans="1:61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30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51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</row>
    <row r="850" spans="1:61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30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51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</row>
    <row r="851" spans="1:6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30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51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</row>
    <row r="852" spans="1:61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30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51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</row>
    <row r="853" spans="1:61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30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51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</row>
    <row r="854" spans="1:61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30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51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</row>
    <row r="855" spans="1:61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30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51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</row>
    <row r="856" spans="1:61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30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51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</row>
    <row r="857" spans="1:61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30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51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</row>
    <row r="858" spans="1:61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30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51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</row>
    <row r="859" spans="1:61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30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51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</row>
    <row r="860" spans="1:61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30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51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</row>
    <row r="861" spans="1: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30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51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</row>
    <row r="862" spans="1:61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30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51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</row>
    <row r="863" spans="1:61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30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51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</row>
    <row r="864" spans="1:61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30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51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</row>
    <row r="865" spans="1:61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30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51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</row>
    <row r="866" spans="1:61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30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51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</row>
    <row r="867" spans="1:61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30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51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</row>
    <row r="868" spans="1:61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30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51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</row>
    <row r="869" spans="1:61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30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51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</row>
    <row r="870" spans="1:61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30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51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</row>
    <row r="871" spans="1:6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30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51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</row>
    <row r="872" spans="1:61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30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51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</row>
    <row r="873" spans="1:61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30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51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</row>
    <row r="874" spans="1:61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30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51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</row>
    <row r="875" spans="1:61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30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51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</row>
    <row r="876" spans="1:61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30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51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</row>
    <row r="877" spans="1:61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30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51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</row>
    <row r="878" spans="1:61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30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51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</row>
    <row r="879" spans="1:61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30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51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</row>
    <row r="880" spans="1:61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30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51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</row>
    <row r="881" spans="1:6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30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51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</row>
    <row r="882" spans="1:61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30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51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</row>
    <row r="883" spans="1:61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30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51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</row>
    <row r="884" spans="1:61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30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51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</row>
    <row r="885" spans="1:61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30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51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</row>
    <row r="886" spans="1:61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30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51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</row>
    <row r="887" spans="1:61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30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51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</row>
    <row r="888" spans="1:61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30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51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</row>
    <row r="889" spans="1:61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30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51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</row>
    <row r="890" spans="1:61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30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51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</row>
    <row r="891" spans="1:6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30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51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</row>
    <row r="892" spans="1:61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30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51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</row>
    <row r="893" spans="1:61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30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51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</row>
    <row r="894" spans="1:61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30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51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</row>
    <row r="895" spans="1:61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30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51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</row>
    <row r="896" spans="1:61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30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51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</row>
    <row r="897" spans="1:61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30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51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</row>
    <row r="898" spans="1:61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30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51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</row>
    <row r="899" spans="1:61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30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51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</row>
    <row r="900" spans="1:61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30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51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</row>
    <row r="901" spans="1:6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30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51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</row>
    <row r="902" spans="1:61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30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51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</row>
    <row r="903" spans="1:61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30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51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</row>
    <row r="904" spans="1:61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30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51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</row>
    <row r="905" spans="1:61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30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51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</row>
    <row r="906" spans="1:61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30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51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</row>
    <row r="907" spans="1:61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30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51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</row>
    <row r="908" spans="1:61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30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51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</row>
    <row r="909" spans="1:61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30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51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</row>
    <row r="910" spans="1:61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30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51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</row>
    <row r="911" spans="1:6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30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51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</row>
    <row r="912" spans="1:61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30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51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</row>
    <row r="913" spans="1:61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30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51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</row>
    <row r="914" spans="1:61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30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51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</row>
    <row r="915" spans="1:61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30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51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</row>
    <row r="916" spans="1:61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30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51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</row>
    <row r="917" spans="1:61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30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51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</row>
    <row r="918" spans="1:61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30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51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</row>
    <row r="919" spans="1:61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30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51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</row>
    <row r="920" spans="1:61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30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51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</row>
    <row r="921" spans="1:6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30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51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</row>
    <row r="922" spans="1:61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30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51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</row>
    <row r="923" spans="1:61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30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51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</row>
    <row r="924" spans="1:61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30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51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</row>
    <row r="925" spans="1:61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30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51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</row>
    <row r="926" spans="1:61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30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51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</row>
    <row r="927" spans="1:61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30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51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</row>
    <row r="928" spans="1:61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30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51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</row>
    <row r="929" spans="1:61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30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51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</row>
    <row r="930" spans="1:61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30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51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</row>
    <row r="931" spans="1:6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30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51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</row>
    <row r="932" spans="1:61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30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51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</row>
    <row r="933" spans="1:61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30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51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</row>
    <row r="934" spans="1:61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30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51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</row>
    <row r="935" spans="1:61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30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51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</row>
    <row r="936" spans="1:61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30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51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</row>
    <row r="937" spans="1:61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30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51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</row>
    <row r="938" spans="1:61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30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51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</row>
    <row r="939" spans="1:61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30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51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</row>
    <row r="940" spans="1:61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30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51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</row>
    <row r="941" spans="1:6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30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51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</row>
    <row r="942" spans="1:61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30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51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</row>
    <row r="943" spans="1:61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30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51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</row>
    <row r="944" spans="1:61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30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51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</row>
    <row r="945" spans="1:61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30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51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</row>
    <row r="946" spans="1:61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30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51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</row>
    <row r="947" spans="1:61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30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51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</row>
    <row r="948" spans="1:61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30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51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</row>
    <row r="949" spans="1:61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30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51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</row>
    <row r="950" spans="1:61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30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51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</row>
    <row r="951" spans="1:6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30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51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</row>
    <row r="952" spans="1:61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30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51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</row>
    <row r="953" spans="1:61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30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51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</row>
    <row r="954" spans="1:61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30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51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</row>
    <row r="955" spans="1:61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30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51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</row>
    <row r="956" spans="1:61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30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51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</row>
    <row r="957" spans="1:61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30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51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</row>
    <row r="958" spans="1:61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30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51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</row>
    <row r="959" spans="1:61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30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51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</row>
    <row r="960" spans="1:61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30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51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</row>
    <row r="961" spans="1: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30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51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</row>
    <row r="962" spans="1:61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30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51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</row>
    <row r="963" spans="1:61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30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51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</row>
    <row r="964" spans="1:61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30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51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</row>
    <row r="965" spans="1:61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30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51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</row>
    <row r="966" spans="1:61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30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51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</row>
    <row r="967" spans="1:61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30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51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</row>
    <row r="968" spans="1:61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30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51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</row>
    <row r="969" spans="1:61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30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51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</row>
    <row r="970" spans="1:61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30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51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</row>
    <row r="971" spans="1:6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30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51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</row>
    <row r="972" spans="1:61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30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51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</row>
    <row r="973" spans="1:61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30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51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</row>
    <row r="974" spans="1:61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30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51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</row>
    <row r="975" spans="1:61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30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51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</row>
    <row r="976" spans="1:61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30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51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</row>
    <row r="977" spans="1:61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30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51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</row>
    <row r="978" spans="1:61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30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51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</row>
    <row r="979" spans="1:61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30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51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</row>
    <row r="980" spans="1:61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30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51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</row>
    <row r="981" spans="1:6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30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51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</row>
    <row r="982" spans="1:61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30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51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</row>
    <row r="983" spans="1:61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30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51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</row>
    <row r="984" spans="1:61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30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51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</row>
    <row r="985" spans="1:61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30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51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</row>
    <row r="986" spans="1:61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30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51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</row>
    <row r="987" spans="1:61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30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51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</row>
    <row r="988" spans="1:61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30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51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</row>
    <row r="989" spans="1:61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30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51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</row>
    <row r="990" spans="1:61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30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51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</row>
    <row r="991" spans="1:6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30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51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</row>
    <row r="992" spans="1:61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30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51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</row>
    <row r="993" spans="1:61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30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51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</row>
    <row r="994" spans="1:61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30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51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</row>
    <row r="995" spans="1:61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30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51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</row>
    <row r="996" spans="1:61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30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51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</row>
    <row r="997" spans="1:61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30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51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</row>
    <row r="998" spans="1:61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30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51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</row>
    <row r="999" spans="1:61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30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51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</row>
    <row r="1000" spans="1:61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30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51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</row>
  </sheetData>
  <mergeCells count="111">
    <mergeCell ref="AI12:AJ12"/>
    <mergeCell ref="AS12:AT12"/>
    <mergeCell ref="AW12:AX12"/>
    <mergeCell ref="AH14:AI14"/>
    <mergeCell ref="AR14:AS14"/>
    <mergeCell ref="BH14:BI14"/>
    <mergeCell ref="I15:J15"/>
    <mergeCell ref="AC15:AD15"/>
    <mergeCell ref="AR15:AS15"/>
    <mergeCell ref="BH15:BI15"/>
    <mergeCell ref="S14:T14"/>
    <mergeCell ref="AZ2:BD2"/>
    <mergeCell ref="BC3:BD3"/>
    <mergeCell ref="BH3:BI8"/>
    <mergeCell ref="AW5:AX5"/>
    <mergeCell ref="AW6:AX6"/>
    <mergeCell ref="C1:AD1"/>
    <mergeCell ref="AE1:BI1"/>
    <mergeCell ref="A2:E2"/>
    <mergeCell ref="F2:J2"/>
    <mergeCell ref="K2:O2"/>
    <mergeCell ref="P2:T2"/>
    <mergeCell ref="U2:Y2"/>
    <mergeCell ref="BE2:BI2"/>
    <mergeCell ref="Z2:AD2"/>
    <mergeCell ref="AE2:AI2"/>
    <mergeCell ref="I4:J4"/>
    <mergeCell ref="N4:O4"/>
    <mergeCell ref="X4:Y4"/>
    <mergeCell ref="N5:O5"/>
    <mergeCell ref="X5:Y5"/>
    <mergeCell ref="N7:O7"/>
    <mergeCell ref="N8:O8"/>
    <mergeCell ref="AC8:AD8"/>
    <mergeCell ref="S6:T6"/>
    <mergeCell ref="X25:Y25"/>
    <mergeCell ref="X26:Y26"/>
    <mergeCell ref="AC29:AD29"/>
    <mergeCell ref="AC30:AD30"/>
    <mergeCell ref="P33:T33"/>
    <mergeCell ref="X12:Y12"/>
    <mergeCell ref="X18:Y18"/>
    <mergeCell ref="X19:Y19"/>
    <mergeCell ref="S20:T20"/>
    <mergeCell ref="S21:T21"/>
    <mergeCell ref="AC22:AD22"/>
    <mergeCell ref="AC23:AD23"/>
    <mergeCell ref="AC16:AD16"/>
    <mergeCell ref="D26:D27"/>
    <mergeCell ref="D41:E41"/>
    <mergeCell ref="D43:E43"/>
    <mergeCell ref="D44:E44"/>
    <mergeCell ref="I9:J9"/>
    <mergeCell ref="N9:O9"/>
    <mergeCell ref="I10:J10"/>
    <mergeCell ref="N10:O10"/>
    <mergeCell ref="I5:J5"/>
    <mergeCell ref="I6:J6"/>
    <mergeCell ref="N6:O6"/>
    <mergeCell ref="I7:J7"/>
    <mergeCell ref="I17:J17"/>
    <mergeCell ref="I16:J16"/>
    <mergeCell ref="I24:J24"/>
    <mergeCell ref="N24:O24"/>
    <mergeCell ref="S7:T7"/>
    <mergeCell ref="I8:J8"/>
    <mergeCell ref="I23:J23"/>
    <mergeCell ref="N23:O23"/>
    <mergeCell ref="BC30:BD30"/>
    <mergeCell ref="BC31:BD31"/>
    <mergeCell ref="AM31:AN31"/>
    <mergeCell ref="AM32:AN32"/>
    <mergeCell ref="AH23:AI23"/>
    <mergeCell ref="AH24:AI24"/>
    <mergeCell ref="AM24:AN24"/>
    <mergeCell ref="AH25:AI25"/>
    <mergeCell ref="AM25:AN25"/>
    <mergeCell ref="AR26:AR29"/>
    <mergeCell ref="AH27:AI27"/>
    <mergeCell ref="AH13:AI13"/>
    <mergeCell ref="AR13:AS13"/>
    <mergeCell ref="AW13:AX13"/>
    <mergeCell ref="AH18:AI18"/>
    <mergeCell ref="AX19:AY19"/>
    <mergeCell ref="AX20:AY20"/>
    <mergeCell ref="AH19:AI19"/>
    <mergeCell ref="AH20:AI20"/>
    <mergeCell ref="X11:Y11"/>
    <mergeCell ref="BH21:BI21"/>
    <mergeCell ref="BC22:BD22"/>
    <mergeCell ref="BH22:BI22"/>
    <mergeCell ref="BC23:BD23"/>
    <mergeCell ref="BC24:BD24"/>
    <mergeCell ref="AH28:AI28"/>
    <mergeCell ref="AX28:AY28"/>
    <mergeCell ref="BH28:BI28"/>
    <mergeCell ref="BC29:BD29"/>
    <mergeCell ref="BH29:BI29"/>
    <mergeCell ref="AH21:AI21"/>
    <mergeCell ref="AJ2:AN2"/>
    <mergeCell ref="AO2:AS2"/>
    <mergeCell ref="AH6:AI6"/>
    <mergeCell ref="AH7:AI7"/>
    <mergeCell ref="AM9:AN9"/>
    <mergeCell ref="AS11:AT11"/>
    <mergeCell ref="AM10:AN10"/>
    <mergeCell ref="AM11:AN11"/>
    <mergeCell ref="AT2:AY2"/>
    <mergeCell ref="AI11:AJ11"/>
    <mergeCell ref="AM7:AN7"/>
    <mergeCell ref="AM8:AN8"/>
  </mergeCells>
  <pageMargins left="0.70866141732283472" right="0.70866141732283472" top="0.78740157480314965" bottom="0.78740157480314965" header="0" footer="0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31912A76127D4BB62054D1663DC277" ma:contentTypeVersion="19" ma:contentTypeDescription="Opprett et nytt dokument." ma:contentTypeScope="" ma:versionID="ffdd101ed45273c1b9dc99f487d413a2">
  <xsd:schema xmlns:xsd="http://www.w3.org/2001/XMLSchema" xmlns:xs="http://www.w3.org/2001/XMLSchema" xmlns:p="http://schemas.microsoft.com/office/2006/metadata/properties" xmlns:ns2="4573a77d-8678-43bd-90f4-8141ec4efd1f" xmlns:ns3="52313fea-e6f8-48d3-9626-3a0d949660f8" xmlns:ns4="9e538389-cabc-4d4e-918a-8beb7ac0ecaa" targetNamespace="http://schemas.microsoft.com/office/2006/metadata/properties" ma:root="true" ma:fieldsID="e901ac278f92a63c5e7f655b57e80e9c" ns2:_="" ns3:_="" ns4:_="">
    <xsd:import namespace="4573a77d-8678-43bd-90f4-8141ec4efd1f"/>
    <xsd:import namespace="52313fea-e6f8-48d3-9626-3a0d949660f8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3a77d-8678-43bd-90f4-8141ec4ef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13fea-e6f8-48d3-9626-3a0d949660f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b5e55e2-6dc7-4c6f-a1b1-9c053cff95a4}" ma:internalName="TaxCatchAll" ma:showField="CatchAllData" ma:web="52313fea-e6f8-48d3-9626-3a0d949660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3a77d-8678-43bd-90f4-8141ec4efd1f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F028EBAB-DC28-43F2-A294-71C29DE3E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73a77d-8678-43bd-90f4-8141ec4efd1f"/>
    <ds:schemaRef ds:uri="52313fea-e6f8-48d3-9626-3a0d949660f8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1A7797-C7B5-49D4-86DB-12EFAB12C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19A7A-35B2-4BBE-9763-B36055719659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9e538389-cabc-4d4e-918a-8beb7ac0ecaa"/>
    <ds:schemaRef ds:uri="52313fea-e6f8-48d3-9626-3a0d949660f8"/>
    <ds:schemaRef ds:uri="4573a77d-8678-43bd-90f4-8141ec4efd1f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2026 v4 juni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Nylund Alvær, Henrik</dc:creator>
  <cp:keywords/>
  <dc:description/>
  <cp:lastModifiedBy>Nylund Alvær, Henrik</cp:lastModifiedBy>
  <cp:revision/>
  <dcterms:created xsi:type="dcterms:W3CDTF">2026-02-24T08:14:56Z</dcterms:created>
  <dcterms:modified xsi:type="dcterms:W3CDTF">2026-06-15T08:52:24Z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0x0101000F31912A76127D4BB62054D1663DC277</vt:lpwstr>
  </property>
  <property fmtid="{D5CDD505-2E9C-101B-9397-08002B2CF9AE}" pid="3" name="MediaServiceImageTags">
    <vt:lpwstr/>
  </property>
</Properties>
</file>