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tfturn\OneDrive - Kristiansand Turnforening\Turnår\2024\KTF arrangementer\Storkretsturnstevne 2024\Påmelding\"/>
    </mc:Choice>
  </mc:AlternateContent>
  <xr:revisionPtr revIDLastSave="0" documentId="13_ncr:1_{7A8F5537-142D-45AB-9629-BB531094DF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åmelding" sheetId="2" r:id="rId1"/>
    <sheet name="Oppgjørsskjema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1" i="2" l="1"/>
  <c r="N4" i="2"/>
  <c r="N51" i="2"/>
  <c r="S49" i="2"/>
  <c r="S46" i="2"/>
  <c r="S45" i="2"/>
  <c r="S44" i="2"/>
  <c r="S43" i="2"/>
  <c r="S42" i="2"/>
  <c r="S38" i="2"/>
  <c r="S37" i="2"/>
  <c r="S36" i="2"/>
  <c r="S35" i="2"/>
  <c r="S41" i="2"/>
  <c r="S40" i="2"/>
  <c r="S39" i="2"/>
  <c r="S34" i="2"/>
  <c r="S33" i="2"/>
  <c r="S32" i="2"/>
  <c r="S31" i="2"/>
  <c r="S30" i="2"/>
  <c r="S29" i="2"/>
  <c r="S28" i="2"/>
  <c r="S27" i="2"/>
  <c r="B5" i="1"/>
  <c r="C23" i="1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47" i="2"/>
  <c r="S48" i="2"/>
  <c r="S50" i="2"/>
  <c r="S11" i="2"/>
  <c r="D10" i="1" l="1"/>
  <c r="O51" i="2"/>
  <c r="D11" i="1" s="1"/>
  <c r="P51" i="2"/>
  <c r="D12" i="1" s="1"/>
  <c r="Q51" i="2"/>
  <c r="D13" i="1" s="1"/>
  <c r="R51" i="2"/>
  <c r="D14" i="1" s="1"/>
  <c r="G51" i="2"/>
  <c r="H51" i="2"/>
  <c r="J51" i="2"/>
  <c r="K51" i="2"/>
  <c r="L51" i="2"/>
  <c r="M51" i="2"/>
  <c r="F51" i="2"/>
  <c r="S57" i="2"/>
  <c r="D9" i="1" l="1"/>
  <c r="F4" i="2"/>
  <c r="D8" i="1"/>
  <c r="S51" i="2"/>
  <c r="G4" i="2"/>
  <c r="H4" i="2"/>
  <c r="J4" i="2"/>
  <c r="K4" i="2"/>
  <c r="L4" i="2"/>
  <c r="M4" i="2"/>
  <c r="O4" i="2"/>
  <c r="P4" i="2"/>
  <c r="Q4" i="2"/>
  <c r="R4" i="2"/>
  <c r="S4" i="2" l="1"/>
  <c r="D15" i="1" l="1"/>
  <c r="D19" i="1" l="1"/>
  <c r="D20" i="1"/>
</calcChain>
</file>

<file path=xl/sharedStrings.xml><?xml version="1.0" encoding="utf-8"?>
<sst xmlns="http://schemas.openxmlformats.org/spreadsheetml/2006/main" count="73" uniqueCount="65">
  <si>
    <t>Klubb/lag/forening:</t>
  </si>
  <si>
    <t>Hva</t>
  </si>
  <si>
    <t>à kroner</t>
  </si>
  <si>
    <t>Sum</t>
  </si>
  <si>
    <t>Stevnekontigent pr. deltaker</t>
  </si>
  <si>
    <t>Bankett lørdag</t>
  </si>
  <si>
    <t>Medaljer</t>
  </si>
  <si>
    <t>Bronse</t>
  </si>
  <si>
    <t>Sølv</t>
  </si>
  <si>
    <t>Gull</t>
  </si>
  <si>
    <t>Lenke</t>
  </si>
  <si>
    <t>Totalt</t>
  </si>
  <si>
    <t>Påmelding sendes til:</t>
  </si>
  <si>
    <t>post@ktfturn.no</t>
  </si>
  <si>
    <t>Betaling sendes til:</t>
  </si>
  <si>
    <t>Kristiansands Turnforening</t>
  </si>
  <si>
    <t>Postboks 449</t>
  </si>
  <si>
    <t>4664 Kristiansand</t>
  </si>
  <si>
    <t>Bankgironr.: 3060.07.60005</t>
  </si>
  <si>
    <t>Forening:</t>
  </si>
  <si>
    <t>Totalsum</t>
  </si>
  <si>
    <t>Krets:</t>
  </si>
  <si>
    <t>Nr.</t>
  </si>
  <si>
    <t>Etternavn</t>
  </si>
  <si>
    <t>Fornavn</t>
  </si>
  <si>
    <t>Stevnenr</t>
  </si>
  <si>
    <t>Turn-veteraner (herrer)</t>
  </si>
  <si>
    <t>Lær på stevnet</t>
  </si>
  <si>
    <t>totalsum</t>
  </si>
  <si>
    <t>Summer er like som sumlinjen på toppen</t>
  </si>
  <si>
    <t>S</t>
  </si>
  <si>
    <t>L</t>
  </si>
  <si>
    <t>XL</t>
  </si>
  <si>
    <t>XXL</t>
  </si>
  <si>
    <t>Å BETALE</t>
  </si>
  <si>
    <t>BETALING</t>
  </si>
  <si>
    <t>BESKRIVELSE</t>
  </si>
  <si>
    <t>FRIST</t>
  </si>
  <si>
    <t>OPPGJØRSSKJEMA</t>
  </si>
  <si>
    <t>M</t>
  </si>
  <si>
    <t>Særtropp Under 20</t>
  </si>
  <si>
    <t>Særtropp over 20</t>
  </si>
  <si>
    <t>Antall</t>
  </si>
  <si>
    <t>Nordmann</t>
  </si>
  <si>
    <t>Kari</t>
  </si>
  <si>
    <t>Ingen</t>
  </si>
  <si>
    <t>Matallergi?</t>
  </si>
  <si>
    <t>eks:</t>
  </si>
  <si>
    <r>
      <t xml:space="preserve">Født   </t>
    </r>
    <r>
      <rPr>
        <sz val="9"/>
        <rFont val="Arial"/>
        <family val="2"/>
      </rPr>
      <t>(ddmmåååå)</t>
    </r>
  </si>
  <si>
    <t>65,-</t>
  </si>
  <si>
    <t>40,-</t>
  </si>
  <si>
    <t>Restbetaling(total)</t>
  </si>
  <si>
    <t>10% av stevnekontingent,bankett(total)</t>
  </si>
  <si>
    <t>Total</t>
  </si>
  <si>
    <t>XXXL</t>
  </si>
  <si>
    <t>Bestilling av T-skjorter</t>
  </si>
  <si>
    <t>Agder Turnkrets</t>
  </si>
  <si>
    <t>Storkretsturnstevne Kristiansand 25.-26.mai 2024</t>
  </si>
  <si>
    <t>Påmelding til Storkretsturnstevnet  Kristiansand 25. - 26. mai 2024                                                                             NB! Husk å fylle inn str. på t-skjorte nederst på skjema</t>
  </si>
  <si>
    <t>Bankett (645,-)</t>
  </si>
  <si>
    <t>Merk betaling med "Storkretsturnstevnet og navn på forening"</t>
  </si>
  <si>
    <t>Fellestropp "Bygdefest"</t>
  </si>
  <si>
    <t>Åpen hall</t>
  </si>
  <si>
    <t xml:space="preserve">  </t>
  </si>
  <si>
    <t>Stevnekontingent (700,-)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</si>
</sst>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2"/>
      <name val="Arial"/>
      <family val="2"/>
    </font>
    <font>
      <b/>
      <sz val="11"/>
      <name val="Verdana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4"/>
      <color theme="0" tint="-0.14999847407452621"/>
      <name val="Arial"/>
      <family val="2"/>
    </font>
    <font>
      <b/>
      <sz val="18"/>
      <name val="Arial"/>
      <family val="2"/>
    </font>
    <font>
      <b/>
      <sz val="10"/>
      <color theme="0"/>
      <name val="Arial"/>
      <family val="2"/>
    </font>
    <font>
      <sz val="12"/>
      <color indexed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2"/>
      <color theme="1"/>
      <name val="Calibri"/>
      <family val="2"/>
      <scheme val="minor"/>
    </font>
    <font>
      <sz val="12"/>
      <name val="Verdana"/>
      <family val="2"/>
    </font>
    <font>
      <sz val="18"/>
      <name val="Verdana"/>
      <family val="2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0" borderId="1" xfId="0" applyFont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8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2" fillId="4" borderId="0" xfId="0" applyFont="1" applyFill="1" applyAlignment="1">
      <alignment vertical="center" wrapText="1"/>
    </xf>
    <xf numFmtId="0" fontId="10" fillId="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4" fillId="2" borderId="0" xfId="0" applyFont="1" applyFill="1"/>
    <xf numFmtId="0" fontId="7" fillId="5" borderId="1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13" fillId="2" borderId="0" xfId="0" applyFont="1" applyFill="1" applyAlignment="1">
      <alignment horizontal="center"/>
    </xf>
    <xf numFmtId="0" fontId="15" fillId="2" borderId="0" xfId="0" applyFont="1" applyFill="1" applyAlignment="1">
      <alignment vertical="top" textRotation="90"/>
    </xf>
    <xf numFmtId="0" fontId="14" fillId="5" borderId="11" xfId="0" applyFont="1" applyFill="1" applyBorder="1" applyAlignment="1">
      <alignment vertical="top" textRotation="90"/>
    </xf>
    <xf numFmtId="0" fontId="14" fillId="5" borderId="0" xfId="0" applyFont="1" applyFill="1" applyAlignment="1">
      <alignment vertical="top" textRotation="90"/>
    </xf>
    <xf numFmtId="0" fontId="15" fillId="5" borderId="0" xfId="0" applyFont="1" applyFill="1" applyAlignment="1">
      <alignment vertical="top" textRotation="90"/>
    </xf>
    <xf numFmtId="0" fontId="7" fillId="5" borderId="12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right"/>
    </xf>
    <xf numFmtId="0" fontId="18" fillId="6" borderId="6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4" fontId="20" fillId="5" borderId="1" xfId="0" applyNumberFormat="1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8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14" fontId="15" fillId="0" borderId="1" xfId="0" applyNumberFormat="1" applyFont="1" applyBorder="1" applyAlignment="1" applyProtection="1">
      <alignment horizontal="right" vertical="center"/>
      <protection locked="0"/>
    </xf>
    <xf numFmtId="0" fontId="15" fillId="0" borderId="15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9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right" vertical="center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9" borderId="16" xfId="0" applyFont="1" applyFill="1" applyBorder="1" applyAlignment="1">
      <alignment horizontal="center" vertical="center"/>
    </xf>
    <xf numFmtId="0" fontId="15" fillId="9" borderId="16" xfId="0" applyFont="1" applyFill="1" applyBorder="1" applyAlignment="1">
      <alignment horizontal="left" vertical="center"/>
    </xf>
    <xf numFmtId="0" fontId="15" fillId="9" borderId="17" xfId="0" applyFont="1" applyFill="1" applyBorder="1" applyAlignment="1">
      <alignment horizontal="center" vertical="center"/>
    </xf>
    <xf numFmtId="0" fontId="15" fillId="9" borderId="18" xfId="0" applyFont="1" applyFill="1" applyBorder="1" applyAlignment="1">
      <alignment horizontal="right" vertical="center"/>
    </xf>
    <xf numFmtId="0" fontId="21" fillId="2" borderId="0" xfId="0" applyFont="1" applyFill="1" applyAlignment="1">
      <alignment vertical="center" wrapText="1"/>
    </xf>
    <xf numFmtId="0" fontId="21" fillId="2" borderId="0" xfId="0" applyFont="1" applyFill="1" applyAlignment="1">
      <alignment wrapText="1"/>
    </xf>
    <xf numFmtId="0" fontId="2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2" borderId="0" xfId="1" applyFill="1" applyBorder="1" applyAlignment="1" applyProtection="1"/>
    <xf numFmtId="0" fontId="1" fillId="2" borderId="0" xfId="0" applyFont="1" applyFill="1" applyAlignment="1">
      <alignment horizontal="left"/>
    </xf>
    <xf numFmtId="0" fontId="5" fillId="2" borderId="0" xfId="0" applyFont="1" applyFill="1"/>
    <xf numFmtId="0" fontId="3" fillId="2" borderId="0" xfId="0" applyFont="1" applyFill="1" applyAlignment="1">
      <alignment horizontal="left"/>
    </xf>
    <xf numFmtId="0" fontId="7" fillId="2" borderId="0" xfId="0" applyFont="1" applyFill="1"/>
    <xf numFmtId="0" fontId="1" fillId="2" borderId="0" xfId="0" applyFont="1" applyFill="1" applyAlignment="1">
      <alignment horizontal="right"/>
    </xf>
    <xf numFmtId="0" fontId="2" fillId="2" borderId="21" xfId="0" applyFont="1" applyFill="1" applyBorder="1"/>
    <xf numFmtId="0" fontId="0" fillId="2" borderId="23" xfId="0" applyFill="1" applyBorder="1"/>
    <xf numFmtId="0" fontId="0" fillId="2" borderId="22" xfId="0" applyFill="1" applyBorder="1"/>
    <xf numFmtId="0" fontId="23" fillId="2" borderId="0" xfId="0" applyFont="1" applyFill="1" applyAlignment="1">
      <alignment horizontal="right"/>
    </xf>
    <xf numFmtId="0" fontId="18" fillId="5" borderId="10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vertical="center"/>
    </xf>
    <xf numFmtId="0" fontId="17" fillId="11" borderId="19" xfId="0" applyFont="1" applyFill="1" applyBorder="1"/>
    <xf numFmtId="0" fontId="25" fillId="11" borderId="19" xfId="0" applyFont="1" applyFill="1" applyBorder="1"/>
    <xf numFmtId="0" fontId="23" fillId="11" borderId="20" xfId="0" applyFont="1" applyFill="1" applyBorder="1" applyAlignment="1">
      <alignment horizontal="center"/>
    </xf>
    <xf numFmtId="0" fontId="3" fillId="11" borderId="1" xfId="0" applyFont="1" applyFill="1" applyBorder="1"/>
    <xf numFmtId="0" fontId="14" fillId="5" borderId="1" xfId="0" applyFont="1" applyFill="1" applyBorder="1" applyAlignment="1">
      <alignment horizontal="left" vertical="center"/>
    </xf>
    <xf numFmtId="0" fontId="21" fillId="9" borderId="16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14" fillId="5" borderId="10" xfId="0" applyFont="1" applyFill="1" applyBorder="1" applyAlignment="1">
      <alignment vertical="top"/>
    </xf>
    <xf numFmtId="0" fontId="14" fillId="5" borderId="1" xfId="0" applyFont="1" applyFill="1" applyBorder="1" applyAlignment="1">
      <alignment vertical="top"/>
    </xf>
    <xf numFmtId="0" fontId="15" fillId="5" borderId="1" xfId="0" applyFont="1" applyFill="1" applyBorder="1" applyAlignment="1">
      <alignment vertical="top"/>
    </xf>
    <xf numFmtId="1" fontId="15" fillId="5" borderId="1" xfId="0" applyNumberFormat="1" applyFont="1" applyFill="1" applyBorder="1" applyAlignment="1">
      <alignment vertical="top"/>
    </xf>
    <xf numFmtId="0" fontId="27" fillId="11" borderId="25" xfId="0" applyFont="1" applyFill="1" applyBorder="1"/>
    <xf numFmtId="0" fontId="26" fillId="2" borderId="0" xfId="0" applyFont="1" applyFill="1"/>
    <xf numFmtId="0" fontId="26" fillId="11" borderId="3" xfId="0" applyFont="1" applyFill="1" applyBorder="1" applyAlignment="1">
      <alignment horizontal="left"/>
    </xf>
    <xf numFmtId="0" fontId="26" fillId="11" borderId="26" xfId="0" applyFont="1" applyFill="1" applyBorder="1"/>
    <xf numFmtId="15" fontId="3" fillId="11" borderId="3" xfId="0" applyNumberFormat="1" applyFont="1" applyFill="1" applyBorder="1" applyAlignment="1">
      <alignment horizontal="left"/>
    </xf>
    <xf numFmtId="0" fontId="26" fillId="11" borderId="27" xfId="0" applyFont="1" applyFill="1" applyBorder="1"/>
    <xf numFmtId="0" fontId="26" fillId="11" borderId="28" xfId="0" applyFont="1" applyFill="1" applyBorder="1"/>
    <xf numFmtId="0" fontId="28" fillId="11" borderId="24" xfId="0" applyFont="1" applyFill="1" applyBorder="1" applyAlignment="1">
      <alignment horizontal="right"/>
    </xf>
    <xf numFmtId="0" fontId="18" fillId="5" borderId="15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/>
    <xf numFmtId="2" fontId="28" fillId="11" borderId="24" xfId="0" applyNumberFormat="1" applyFont="1" applyFill="1" applyBorder="1" applyAlignment="1">
      <alignment horizontal="right"/>
    </xf>
    <xf numFmtId="0" fontId="26" fillId="11" borderId="30" xfId="0" applyFont="1" applyFill="1" applyBorder="1" applyAlignment="1">
      <alignment horizontal="right"/>
    </xf>
    <xf numFmtId="0" fontId="26" fillId="11" borderId="31" xfId="0" applyFont="1" applyFill="1" applyBorder="1" applyAlignment="1">
      <alignment horizontal="right"/>
    </xf>
    <xf numFmtId="0" fontId="26" fillId="11" borderId="32" xfId="0" applyFont="1" applyFill="1" applyBorder="1" applyAlignment="1">
      <alignment horizontal="right"/>
    </xf>
    <xf numFmtId="0" fontId="21" fillId="9" borderId="1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vertical="center" wrapText="1"/>
    </xf>
    <xf numFmtId="0" fontId="18" fillId="5" borderId="15" xfId="0" applyFont="1" applyFill="1" applyBorder="1" applyAlignment="1">
      <alignment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5" borderId="3" xfId="0" applyFont="1" applyFill="1" applyBorder="1" applyAlignment="1">
      <alignment horizontal="right"/>
    </xf>
    <xf numFmtId="0" fontId="4" fillId="5" borderId="7" xfId="0" applyFont="1" applyFill="1" applyBorder="1" applyAlignment="1">
      <alignment horizontal="right"/>
    </xf>
    <xf numFmtId="0" fontId="13" fillId="0" borderId="3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7" fillId="2" borderId="4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15" fillId="9" borderId="3" xfId="0" applyFont="1" applyFill="1" applyBorder="1" applyAlignment="1">
      <alignment horizontal="center" vertical="center"/>
    </xf>
    <xf numFmtId="0" fontId="15" fillId="9" borderId="7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16" fillId="7" borderId="3" xfId="0" applyFont="1" applyFill="1" applyBorder="1" applyAlignment="1">
      <alignment horizontal="center"/>
    </xf>
    <xf numFmtId="0" fontId="16" fillId="7" borderId="8" xfId="0" applyFont="1" applyFill="1" applyBorder="1" applyAlignment="1">
      <alignment horizontal="center"/>
    </xf>
    <xf numFmtId="0" fontId="16" fillId="7" borderId="7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21" fillId="2" borderId="29" xfId="0" applyFont="1" applyFill="1" applyBorder="1" applyAlignment="1">
      <alignment horizontal="right" vertical="center"/>
    </xf>
    <xf numFmtId="0" fontId="18" fillId="7" borderId="10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1" fillId="9" borderId="11" xfId="0" applyFont="1" applyFill="1" applyBorder="1" applyAlignment="1">
      <alignment horizontal="center" vertical="center" wrapText="1"/>
    </xf>
    <xf numFmtId="0" fontId="21" fillId="9" borderId="4" xfId="0" applyFont="1" applyFill="1" applyBorder="1" applyAlignment="1">
      <alignment horizontal="center" vertical="center" wrapText="1"/>
    </xf>
    <xf numFmtId="0" fontId="21" fillId="9" borderId="9" xfId="0" applyFont="1" applyFill="1" applyBorder="1" applyAlignment="1">
      <alignment horizontal="center" vertical="center" wrapText="1"/>
    </xf>
    <xf numFmtId="0" fontId="21" fillId="9" borderId="11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9" xfId="0" applyFont="1" applyFill="1" applyBorder="1" applyAlignment="1">
      <alignment horizontal="center" vertical="center"/>
    </xf>
    <xf numFmtId="0" fontId="21" fillId="9" borderId="5" xfId="0" applyFont="1" applyFill="1" applyBorder="1" applyAlignment="1">
      <alignment horizontal="center" vertical="center"/>
    </xf>
    <xf numFmtId="0" fontId="21" fillId="10" borderId="1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center" vertical="center"/>
    </xf>
    <xf numFmtId="0" fontId="21" fillId="9" borderId="15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 wrapText="1"/>
    </xf>
    <xf numFmtId="0" fontId="21" fillId="9" borderId="14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24" fillId="2" borderId="0" xfId="0" applyFont="1" applyFill="1"/>
    <xf numFmtId="0" fontId="0" fillId="2" borderId="0" xfId="0" applyFill="1"/>
    <xf numFmtId="0" fontId="23" fillId="2" borderId="0" xfId="0" applyFont="1" applyFill="1"/>
    <xf numFmtId="0" fontId="22" fillId="2" borderId="0" xfId="0" applyFont="1" applyFill="1"/>
    <xf numFmtId="0" fontId="1" fillId="2" borderId="0" xfId="0" applyFont="1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mruColors>
      <color rgb="FF00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120649</xdr:colOff>
      <xdr:row>4</xdr:row>
      <xdr:rowOff>79286</xdr:rowOff>
    </xdr:from>
    <xdr:to>
      <xdr:col>4</xdr:col>
      <xdr:colOff>186214</xdr:colOff>
      <xdr:row>6</xdr:row>
      <xdr:rowOff>339868</xdr:rowOff>
    </xdr:to>
    <xdr:pic>
      <xdr:nvPicPr>
        <xdr:cNvPr id="2" name="Bilde 1" descr="Hot Wellne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299" y="974636"/>
          <a:ext cx="3022601" cy="862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1085850</xdr:colOff>
      <xdr:row>24</xdr:row>
      <xdr:rowOff>142875</xdr:rowOff>
    </xdr:from>
    <xdr:to>
      <xdr:col>0</xdr:col>
      <xdr:colOff>2198370</xdr:colOff>
      <xdr:row>26</xdr:row>
      <xdr:rowOff>79899</xdr:rowOff>
    </xdr:to>
    <xdr:pic>
      <xdr:nvPicPr>
        <xdr:cNvPr id="2" name="Bilde 1" descr="Hot Wellnes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6553200"/>
          <a:ext cx="1114425" cy="318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ost@ktf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7"/>
  <sheetViews>
    <sheetView tabSelected="1" topLeftCell="A24" zoomScale="80" zoomScaleNormal="80" workbookViewId="0">
      <selection activeCell="X54" sqref="X54"/>
    </sheetView>
  </sheetViews>
  <sheetFormatPr baseColWidth="10" defaultRowHeight="15" x14ac:dyDescent="0.25"/>
  <cols>
    <col min="1" max="1" width="3.7109375" style="60" customWidth="1"/>
    <col min="2" max="2" width="21" style="60" customWidth="1"/>
    <col min="3" max="3" width="12.28515625" style="60" customWidth="1"/>
    <col min="4" max="4" width="11.42578125" style="60" customWidth="1"/>
    <col min="5" max="5" width="9.42578125" style="60" customWidth="1"/>
    <col min="6" max="6" width="19" style="60" customWidth="1"/>
    <col min="7" max="7" width="9" style="60" customWidth="1"/>
    <col min="8" max="9" width="12.85546875" style="60" customWidth="1"/>
    <col min="10" max="10" width="10" style="60" customWidth="1"/>
    <col min="11" max="11" width="10.140625" style="60" customWidth="1"/>
    <col min="12" max="12" width="16.42578125" style="60" customWidth="1"/>
    <col min="13" max="13" width="9" style="60" customWidth="1"/>
    <col min="14" max="14" width="10.5703125" style="60" customWidth="1"/>
    <col min="15" max="15" width="8.28515625" style="60" customWidth="1"/>
    <col min="16" max="16" width="5.140625" style="60" customWidth="1"/>
    <col min="17" max="17" width="6.7109375" style="60" customWidth="1"/>
    <col min="18" max="18" width="8.28515625" style="60" customWidth="1"/>
    <col min="19" max="19" width="13" style="60" customWidth="1"/>
  </cols>
  <sheetData>
    <row r="1" spans="1:19" ht="23.25" x14ac:dyDescent="0.25">
      <c r="A1" s="10" t="s">
        <v>58</v>
      </c>
      <c r="B1" s="11"/>
      <c r="C1" s="12"/>
      <c r="D1" s="12"/>
      <c r="E1" s="12"/>
      <c r="F1" s="12"/>
      <c r="G1" s="12"/>
      <c r="H1" s="13"/>
      <c r="I1" s="13"/>
      <c r="J1" s="12"/>
      <c r="K1" s="14"/>
      <c r="L1" s="14"/>
      <c r="M1" s="14"/>
      <c r="N1" s="14"/>
      <c r="O1" s="14"/>
      <c r="P1" s="14"/>
      <c r="Q1" s="15"/>
      <c r="R1" s="15"/>
      <c r="S1" s="14"/>
    </row>
    <row r="2" spans="1:19" ht="15.75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6"/>
      <c r="R2" s="16"/>
      <c r="S2" s="1"/>
    </row>
    <row r="3" spans="1:19" ht="15.75" x14ac:dyDescent="0.25">
      <c r="A3" s="112" t="s">
        <v>19</v>
      </c>
      <c r="B3" s="113"/>
      <c r="C3" s="114" t="s">
        <v>15</v>
      </c>
      <c r="D3" s="115"/>
      <c r="E3" s="115"/>
      <c r="F3" s="116" t="s">
        <v>63</v>
      </c>
      <c r="G3" s="117"/>
      <c r="H3" s="117"/>
      <c r="I3" s="117"/>
      <c r="J3" s="117"/>
      <c r="K3" s="117"/>
      <c r="L3" s="18"/>
      <c r="M3" s="18"/>
      <c r="N3" s="18"/>
      <c r="O3" s="18"/>
      <c r="P3" s="18"/>
      <c r="Q3" s="18"/>
      <c r="R3" s="18"/>
      <c r="S3" s="19" t="s">
        <v>20</v>
      </c>
    </row>
    <row r="4" spans="1:19" ht="15.75" x14ac:dyDescent="0.25">
      <c r="A4" s="112" t="s">
        <v>21</v>
      </c>
      <c r="B4" s="113"/>
      <c r="C4" s="114" t="s">
        <v>56</v>
      </c>
      <c r="D4" s="115"/>
      <c r="E4" s="115"/>
      <c r="F4" s="83">
        <f>F51</f>
        <v>0</v>
      </c>
      <c r="G4" s="80">
        <f>SUM(G11:G50)</f>
        <v>0</v>
      </c>
      <c r="H4" s="81">
        <f>SUM(H11:H50)</f>
        <v>0</v>
      </c>
      <c r="I4" s="81"/>
      <c r="J4" s="81">
        <f t="shared" ref="J4:R4" si="0">SUM(J11:J50)</f>
        <v>0</v>
      </c>
      <c r="K4" s="80">
        <f t="shared" si="0"/>
        <v>0</v>
      </c>
      <c r="L4" s="81">
        <f t="shared" si="0"/>
        <v>0</v>
      </c>
      <c r="M4" s="81">
        <f t="shared" si="0"/>
        <v>0</v>
      </c>
      <c r="N4" s="82">
        <f t="shared" si="0"/>
        <v>0</v>
      </c>
      <c r="O4" s="81">
        <f t="shared" si="0"/>
        <v>0</v>
      </c>
      <c r="P4" s="81">
        <f t="shared" si="0"/>
        <v>0</v>
      </c>
      <c r="Q4" s="81">
        <f t="shared" si="0"/>
        <v>0</v>
      </c>
      <c r="R4" s="81">
        <f t="shared" si="0"/>
        <v>0</v>
      </c>
      <c r="S4" s="20">
        <f>SUM(G4:G4)+F4+SUM(O4:R4)</f>
        <v>0</v>
      </c>
    </row>
    <row r="5" spans="1:19" ht="15.75" x14ac:dyDescent="0.25">
      <c r="A5" s="21"/>
      <c r="B5" s="22"/>
      <c r="C5" s="23"/>
      <c r="D5" s="23"/>
      <c r="E5" s="23"/>
      <c r="F5" s="24"/>
      <c r="G5" s="25"/>
      <c r="H5" s="25"/>
      <c r="I5" s="25"/>
      <c r="J5" s="25"/>
      <c r="K5" s="25"/>
      <c r="L5" s="26"/>
      <c r="M5" s="26"/>
      <c r="N5" s="27"/>
      <c r="O5" s="26"/>
      <c r="P5" s="26"/>
      <c r="Q5" s="26"/>
      <c r="R5" s="26"/>
      <c r="S5" s="28"/>
    </row>
    <row r="6" spans="1:19" ht="33.75" customHeight="1" x14ac:dyDescent="0.25">
      <c r="A6" s="22"/>
      <c r="B6" s="22"/>
      <c r="C6" s="23"/>
      <c r="D6" s="23"/>
      <c r="E6" s="23"/>
      <c r="F6" s="24"/>
      <c r="G6" s="26"/>
      <c r="H6" s="26"/>
      <c r="I6" s="26"/>
      <c r="J6" s="26"/>
      <c r="K6" s="26"/>
      <c r="L6" s="120"/>
      <c r="M6" s="120"/>
      <c r="N6" s="120"/>
      <c r="O6" s="121"/>
      <c r="P6" s="121"/>
      <c r="Q6" s="121"/>
      <c r="R6" s="121"/>
      <c r="S6" s="29"/>
    </row>
    <row r="7" spans="1:19" ht="27.75" customHeight="1" x14ac:dyDescent="0.25">
      <c r="A7" s="30"/>
      <c r="B7" s="22"/>
      <c r="C7" s="23"/>
      <c r="D7" s="23"/>
      <c r="E7" s="23"/>
      <c r="F7" s="24"/>
      <c r="G7" s="26"/>
      <c r="H7" s="26"/>
      <c r="I7" s="26"/>
      <c r="J7" s="26"/>
      <c r="K7" s="26"/>
      <c r="L7" s="122"/>
      <c r="M7" s="123"/>
      <c r="N7" s="124"/>
      <c r="O7" s="125" t="s">
        <v>6</v>
      </c>
      <c r="P7" s="126"/>
      <c r="Q7" s="126"/>
      <c r="R7" s="127"/>
      <c r="S7" s="29"/>
    </row>
    <row r="8" spans="1:19" x14ac:dyDescent="0.25">
      <c r="A8" s="105" t="s">
        <v>22</v>
      </c>
      <c r="B8" s="105" t="s">
        <v>23</v>
      </c>
      <c r="C8" s="105" t="s">
        <v>24</v>
      </c>
      <c r="D8" s="107" t="s">
        <v>48</v>
      </c>
      <c r="E8" s="99" t="s">
        <v>25</v>
      </c>
      <c r="F8" s="99" t="s">
        <v>64</v>
      </c>
      <c r="G8" s="109" t="s">
        <v>59</v>
      </c>
      <c r="H8" s="99" t="s">
        <v>46</v>
      </c>
      <c r="I8" s="71"/>
      <c r="J8" s="99" t="s">
        <v>41</v>
      </c>
      <c r="K8" s="101" t="s">
        <v>40</v>
      </c>
      <c r="L8" s="103" t="s">
        <v>61</v>
      </c>
      <c r="M8" s="103" t="s">
        <v>27</v>
      </c>
      <c r="N8" s="129" t="s">
        <v>26</v>
      </c>
      <c r="O8" s="31" t="s">
        <v>7</v>
      </c>
      <c r="P8" s="32" t="s">
        <v>8</v>
      </c>
      <c r="Q8" s="32" t="s">
        <v>9</v>
      </c>
      <c r="R8" s="33" t="s">
        <v>10</v>
      </c>
      <c r="S8" s="20"/>
    </row>
    <row r="9" spans="1:19" ht="26.25" customHeight="1" x14ac:dyDescent="0.25">
      <c r="A9" s="106"/>
      <c r="B9" s="106"/>
      <c r="C9" s="106"/>
      <c r="D9" s="108"/>
      <c r="E9" s="100"/>
      <c r="F9" s="100"/>
      <c r="G9" s="110"/>
      <c r="H9" s="100"/>
      <c r="I9" s="92" t="s">
        <v>62</v>
      </c>
      <c r="J9" s="100"/>
      <c r="K9" s="102"/>
      <c r="L9" s="104"/>
      <c r="M9" s="104"/>
      <c r="N9" s="104"/>
      <c r="O9" s="34" t="s">
        <v>49</v>
      </c>
      <c r="P9" s="32" t="s">
        <v>49</v>
      </c>
      <c r="Q9" s="32" t="s">
        <v>49</v>
      </c>
      <c r="R9" s="35" t="s">
        <v>50</v>
      </c>
      <c r="S9" s="36" t="s">
        <v>28</v>
      </c>
    </row>
    <row r="10" spans="1:19" x14ac:dyDescent="0.25">
      <c r="A10" s="37" t="s">
        <v>47</v>
      </c>
      <c r="B10" s="38" t="s">
        <v>43</v>
      </c>
      <c r="C10" s="77" t="s">
        <v>44</v>
      </c>
      <c r="D10" s="39">
        <v>19841</v>
      </c>
      <c r="E10" s="37">
        <v>15</v>
      </c>
      <c r="F10" s="37">
        <v>1</v>
      </c>
      <c r="G10" s="40">
        <v>1</v>
      </c>
      <c r="H10" s="40" t="s">
        <v>45</v>
      </c>
      <c r="I10" s="40"/>
      <c r="J10" s="37">
        <v>1</v>
      </c>
      <c r="K10" s="37"/>
      <c r="L10" s="41">
        <v>1</v>
      </c>
      <c r="M10" s="41"/>
      <c r="N10" s="41">
        <v>1</v>
      </c>
      <c r="O10" s="37">
        <v>1</v>
      </c>
      <c r="P10" s="37"/>
      <c r="Q10" s="37"/>
      <c r="R10" s="37"/>
      <c r="S10" s="42"/>
    </row>
    <row r="11" spans="1:19" x14ac:dyDescent="0.25">
      <c r="A11" s="44">
        <v>1</v>
      </c>
      <c r="B11" s="45"/>
      <c r="C11" s="46"/>
      <c r="D11" s="47"/>
      <c r="E11" s="48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50">
        <f t="shared" ref="S11:S50" si="1">(F11*650)+(G11*450)+(O11*65)+(P11*65)+(Q11*65)+(R11*40)</f>
        <v>0</v>
      </c>
    </row>
    <row r="12" spans="1:19" x14ac:dyDescent="0.25">
      <c r="A12" s="44">
        <v>2</v>
      </c>
      <c r="B12" s="45"/>
      <c r="C12" s="46"/>
      <c r="D12" s="51"/>
      <c r="E12" s="52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50">
        <f t="shared" si="1"/>
        <v>0</v>
      </c>
    </row>
    <row r="13" spans="1:19" x14ac:dyDescent="0.25">
      <c r="A13" s="44">
        <v>3</v>
      </c>
      <c r="B13" s="45"/>
      <c r="C13" s="46"/>
      <c r="D13" s="47"/>
      <c r="E13" s="48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50">
        <f t="shared" si="1"/>
        <v>0</v>
      </c>
    </row>
    <row r="14" spans="1:19" x14ac:dyDescent="0.25">
      <c r="A14" s="44">
        <v>4</v>
      </c>
      <c r="B14" s="45"/>
      <c r="C14" s="46"/>
      <c r="D14" s="51"/>
      <c r="E14" s="48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50">
        <f t="shared" si="1"/>
        <v>0</v>
      </c>
    </row>
    <row r="15" spans="1:19" x14ac:dyDescent="0.25">
      <c r="A15" s="44">
        <v>5</v>
      </c>
      <c r="B15" s="45"/>
      <c r="C15" s="46"/>
      <c r="D15" s="51"/>
      <c r="E15" s="48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50">
        <f t="shared" si="1"/>
        <v>0</v>
      </c>
    </row>
    <row r="16" spans="1:19" x14ac:dyDescent="0.25">
      <c r="A16" s="44">
        <v>6</v>
      </c>
      <c r="B16" s="45"/>
      <c r="C16" s="46"/>
      <c r="D16" s="47"/>
      <c r="E16" s="48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50">
        <f t="shared" si="1"/>
        <v>0</v>
      </c>
    </row>
    <row r="17" spans="1:19" x14ac:dyDescent="0.25">
      <c r="A17" s="44">
        <v>7</v>
      </c>
      <c r="B17" s="45"/>
      <c r="C17" s="45"/>
      <c r="D17" s="51"/>
      <c r="E17" s="48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50">
        <f t="shared" si="1"/>
        <v>0</v>
      </c>
    </row>
    <row r="18" spans="1:19" x14ac:dyDescent="0.25">
      <c r="A18" s="44">
        <v>8</v>
      </c>
      <c r="B18" s="45"/>
      <c r="C18" s="45"/>
      <c r="D18" s="51"/>
      <c r="E18" s="48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>
        <f t="shared" si="1"/>
        <v>0</v>
      </c>
    </row>
    <row r="19" spans="1:19" x14ac:dyDescent="0.25">
      <c r="A19" s="44">
        <v>9</v>
      </c>
      <c r="B19" s="45"/>
      <c r="C19" s="45"/>
      <c r="D19" s="51"/>
      <c r="E19" s="48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50">
        <f t="shared" si="1"/>
        <v>0</v>
      </c>
    </row>
    <row r="20" spans="1:19" x14ac:dyDescent="0.25">
      <c r="A20" s="44">
        <v>10</v>
      </c>
      <c r="B20" s="45"/>
      <c r="C20" s="46"/>
      <c r="D20" s="47"/>
      <c r="E20" s="48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50">
        <f t="shared" si="1"/>
        <v>0</v>
      </c>
    </row>
    <row r="21" spans="1:19" x14ac:dyDescent="0.25">
      <c r="A21" s="44">
        <v>11</v>
      </c>
      <c r="B21" s="45"/>
      <c r="C21" s="46"/>
      <c r="D21" s="51"/>
      <c r="E21" s="48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50">
        <f t="shared" si="1"/>
        <v>0</v>
      </c>
    </row>
    <row r="22" spans="1:19" x14ac:dyDescent="0.25">
      <c r="A22" s="44">
        <v>12</v>
      </c>
      <c r="B22" s="45"/>
      <c r="C22" s="46"/>
      <c r="D22" s="51"/>
      <c r="E22" s="48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50">
        <f t="shared" si="1"/>
        <v>0</v>
      </c>
    </row>
    <row r="23" spans="1:19" x14ac:dyDescent="0.25">
      <c r="A23" s="44">
        <v>13</v>
      </c>
      <c r="B23" s="45"/>
      <c r="C23" s="46"/>
      <c r="D23" s="51"/>
      <c r="E23" s="48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50">
        <f t="shared" si="1"/>
        <v>0</v>
      </c>
    </row>
    <row r="24" spans="1:19" x14ac:dyDescent="0.25">
      <c r="A24" s="44">
        <v>14</v>
      </c>
      <c r="B24" s="45"/>
      <c r="C24" s="46"/>
      <c r="D24" s="51"/>
      <c r="E24" s="48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50">
        <f t="shared" si="1"/>
        <v>0</v>
      </c>
    </row>
    <row r="25" spans="1:19" x14ac:dyDescent="0.25">
      <c r="A25" s="44">
        <v>15</v>
      </c>
      <c r="B25" s="45"/>
      <c r="C25" s="46"/>
      <c r="D25" s="51"/>
      <c r="E25" s="48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50">
        <f t="shared" si="1"/>
        <v>0</v>
      </c>
    </row>
    <row r="26" spans="1:19" x14ac:dyDescent="0.25">
      <c r="A26" s="44">
        <v>16</v>
      </c>
      <c r="B26" s="45"/>
      <c r="C26" s="46"/>
      <c r="D26" s="51"/>
      <c r="E26" s="48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50">
        <f t="shared" si="1"/>
        <v>0</v>
      </c>
    </row>
    <row r="27" spans="1:19" x14ac:dyDescent="0.25">
      <c r="A27" s="44">
        <v>17</v>
      </c>
      <c r="B27" s="45"/>
      <c r="C27" s="46"/>
      <c r="D27" s="51"/>
      <c r="E27" s="48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50">
        <f t="shared" si="1"/>
        <v>0</v>
      </c>
    </row>
    <row r="28" spans="1:19" x14ac:dyDescent="0.25">
      <c r="A28" s="44">
        <v>18</v>
      </c>
      <c r="B28" s="45"/>
      <c r="C28" s="46"/>
      <c r="D28" s="51"/>
      <c r="E28" s="48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50">
        <f t="shared" si="1"/>
        <v>0</v>
      </c>
    </row>
    <row r="29" spans="1:19" x14ac:dyDescent="0.25">
      <c r="A29" s="44">
        <v>19</v>
      </c>
      <c r="B29" s="45"/>
      <c r="C29" s="46"/>
      <c r="D29" s="51"/>
      <c r="E29" s="48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50">
        <f t="shared" si="1"/>
        <v>0</v>
      </c>
    </row>
    <row r="30" spans="1:19" x14ac:dyDescent="0.25">
      <c r="A30" s="44">
        <v>20</v>
      </c>
      <c r="B30" s="45"/>
      <c r="C30" s="46"/>
      <c r="D30" s="51"/>
      <c r="E30" s="48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50">
        <f t="shared" si="1"/>
        <v>0</v>
      </c>
    </row>
    <row r="31" spans="1:19" x14ac:dyDescent="0.25">
      <c r="A31" s="44">
        <v>21</v>
      </c>
      <c r="B31" s="45"/>
      <c r="C31" s="46"/>
      <c r="D31" s="51"/>
      <c r="E31" s="48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50">
        <f t="shared" si="1"/>
        <v>0</v>
      </c>
    </row>
    <row r="32" spans="1:19" x14ac:dyDescent="0.25">
      <c r="A32" s="44">
        <v>22</v>
      </c>
      <c r="B32" s="45"/>
      <c r="C32" s="46"/>
      <c r="D32" s="51"/>
      <c r="E32" s="48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50">
        <f t="shared" si="1"/>
        <v>0</v>
      </c>
    </row>
    <row r="33" spans="1:19" x14ac:dyDescent="0.25">
      <c r="A33" s="44">
        <v>23</v>
      </c>
      <c r="B33" s="45"/>
      <c r="C33" s="46"/>
      <c r="D33" s="51"/>
      <c r="E33" s="48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50">
        <f t="shared" si="1"/>
        <v>0</v>
      </c>
    </row>
    <row r="34" spans="1:19" x14ac:dyDescent="0.25">
      <c r="A34" s="44">
        <v>24</v>
      </c>
      <c r="B34" s="45"/>
      <c r="C34" s="46"/>
      <c r="D34" s="51"/>
      <c r="E34" s="48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50">
        <f t="shared" si="1"/>
        <v>0</v>
      </c>
    </row>
    <row r="35" spans="1:19" x14ac:dyDescent="0.25">
      <c r="A35" s="44">
        <v>25</v>
      </c>
      <c r="B35" s="45"/>
      <c r="C35" s="46"/>
      <c r="D35" s="51"/>
      <c r="E35" s="48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50">
        <f t="shared" si="1"/>
        <v>0</v>
      </c>
    </row>
    <row r="36" spans="1:19" x14ac:dyDescent="0.25">
      <c r="A36" s="44">
        <v>26</v>
      </c>
      <c r="B36" s="45"/>
      <c r="C36" s="46"/>
      <c r="D36" s="51"/>
      <c r="E36" s="48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50">
        <f t="shared" si="1"/>
        <v>0</v>
      </c>
    </row>
    <row r="37" spans="1:19" x14ac:dyDescent="0.25">
      <c r="A37" s="44">
        <v>27</v>
      </c>
      <c r="B37" s="45"/>
      <c r="C37" s="46"/>
      <c r="D37" s="51"/>
      <c r="E37" s="48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50">
        <f t="shared" si="1"/>
        <v>0</v>
      </c>
    </row>
    <row r="38" spans="1:19" x14ac:dyDescent="0.25">
      <c r="A38" s="44">
        <v>28</v>
      </c>
      <c r="B38" s="45"/>
      <c r="C38" s="46"/>
      <c r="D38" s="51"/>
      <c r="E38" s="48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50">
        <f t="shared" si="1"/>
        <v>0</v>
      </c>
    </row>
    <row r="39" spans="1:19" x14ac:dyDescent="0.25">
      <c r="A39" s="44">
        <v>29</v>
      </c>
      <c r="B39" s="45"/>
      <c r="C39" s="46"/>
      <c r="D39" s="51"/>
      <c r="E39" s="48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50">
        <f t="shared" si="1"/>
        <v>0</v>
      </c>
    </row>
    <row r="40" spans="1:19" x14ac:dyDescent="0.25">
      <c r="A40" s="44">
        <v>30</v>
      </c>
      <c r="B40" s="45"/>
      <c r="C40" s="46"/>
      <c r="D40" s="51"/>
      <c r="E40" s="48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50">
        <f t="shared" si="1"/>
        <v>0</v>
      </c>
    </row>
    <row r="41" spans="1:19" x14ac:dyDescent="0.25">
      <c r="A41" s="44">
        <v>31</v>
      </c>
      <c r="B41" s="45"/>
      <c r="C41" s="46"/>
      <c r="D41" s="51"/>
      <c r="E41" s="48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50">
        <f t="shared" si="1"/>
        <v>0</v>
      </c>
    </row>
    <row r="42" spans="1:19" x14ac:dyDescent="0.25">
      <c r="A42" s="44">
        <v>32</v>
      </c>
      <c r="B42" s="45"/>
      <c r="C42" s="46"/>
      <c r="D42" s="51"/>
      <c r="E42" s="48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50">
        <f t="shared" si="1"/>
        <v>0</v>
      </c>
    </row>
    <row r="43" spans="1:19" x14ac:dyDescent="0.25">
      <c r="A43" s="44">
        <v>33</v>
      </c>
      <c r="B43" s="45"/>
      <c r="C43" s="46"/>
      <c r="D43" s="51"/>
      <c r="E43" s="48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50">
        <f t="shared" si="1"/>
        <v>0</v>
      </c>
    </row>
    <row r="44" spans="1:19" x14ac:dyDescent="0.25">
      <c r="A44" s="44">
        <v>34</v>
      </c>
      <c r="B44" s="45"/>
      <c r="C44" s="46"/>
      <c r="D44" s="51"/>
      <c r="E44" s="48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50">
        <f t="shared" si="1"/>
        <v>0</v>
      </c>
    </row>
    <row r="45" spans="1:19" x14ac:dyDescent="0.25">
      <c r="A45" s="44">
        <v>35</v>
      </c>
      <c r="B45" s="45"/>
      <c r="C45" s="46"/>
      <c r="D45" s="51"/>
      <c r="E45" s="48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50">
        <f t="shared" si="1"/>
        <v>0</v>
      </c>
    </row>
    <row r="46" spans="1:19" x14ac:dyDescent="0.25">
      <c r="A46" s="44">
        <v>36</v>
      </c>
      <c r="B46" s="45"/>
      <c r="C46" s="46"/>
      <c r="D46" s="51"/>
      <c r="E46" s="48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50">
        <f t="shared" si="1"/>
        <v>0</v>
      </c>
    </row>
    <row r="47" spans="1:19" x14ac:dyDescent="0.25">
      <c r="A47" s="44">
        <v>37</v>
      </c>
      <c r="B47" s="45"/>
      <c r="C47" s="46"/>
      <c r="D47" s="51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50">
        <f t="shared" si="1"/>
        <v>0</v>
      </c>
    </row>
    <row r="48" spans="1:19" x14ac:dyDescent="0.25">
      <c r="A48" s="44">
        <v>38</v>
      </c>
      <c r="B48" s="45"/>
      <c r="C48" s="46"/>
      <c r="D48" s="51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50">
        <f t="shared" si="1"/>
        <v>0</v>
      </c>
    </row>
    <row r="49" spans="1:19" x14ac:dyDescent="0.25">
      <c r="A49" s="44">
        <v>39</v>
      </c>
      <c r="B49" s="45"/>
      <c r="C49" s="46"/>
      <c r="D49" s="51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50">
        <f t="shared" si="1"/>
        <v>0</v>
      </c>
    </row>
    <row r="50" spans="1:19" x14ac:dyDescent="0.25">
      <c r="A50" s="44">
        <v>40</v>
      </c>
      <c r="B50" s="45"/>
      <c r="C50" s="46"/>
      <c r="D50" s="51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50">
        <f t="shared" si="1"/>
        <v>0</v>
      </c>
    </row>
    <row r="51" spans="1:19" ht="15.75" thickBot="1" x14ac:dyDescent="0.3">
      <c r="A51" s="53"/>
      <c r="B51" s="54" t="s">
        <v>29</v>
      </c>
      <c r="C51" s="55"/>
      <c r="D51" s="55"/>
      <c r="E51" s="56"/>
      <c r="F51" s="53">
        <f t="shared" ref="F51:S51" si="2">SUM(F11:F50)</f>
        <v>0</v>
      </c>
      <c r="G51" s="53">
        <f t="shared" si="2"/>
        <v>0</v>
      </c>
      <c r="H51" s="53">
        <f t="shared" si="2"/>
        <v>0</v>
      </c>
      <c r="I51" s="53">
        <f t="shared" si="2"/>
        <v>0</v>
      </c>
      <c r="J51" s="53">
        <f t="shared" si="2"/>
        <v>0</v>
      </c>
      <c r="K51" s="53">
        <f t="shared" si="2"/>
        <v>0</v>
      </c>
      <c r="L51" s="53">
        <f t="shared" si="2"/>
        <v>0</v>
      </c>
      <c r="M51" s="53">
        <f t="shared" si="2"/>
        <v>0</v>
      </c>
      <c r="N51" s="53">
        <f t="shared" si="2"/>
        <v>0</v>
      </c>
      <c r="O51" s="53">
        <f t="shared" si="2"/>
        <v>0</v>
      </c>
      <c r="P51" s="53">
        <f t="shared" si="2"/>
        <v>0</v>
      </c>
      <c r="Q51" s="53">
        <f t="shared" si="2"/>
        <v>0</v>
      </c>
      <c r="R51" s="53">
        <f t="shared" si="2"/>
        <v>0</v>
      </c>
      <c r="S51" s="78">
        <f t="shared" si="2"/>
        <v>0</v>
      </c>
    </row>
    <row r="52" spans="1:19" ht="15.75" thickTop="1" x14ac:dyDescent="0.25">
      <c r="A52" s="17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128"/>
      <c r="R52" s="128"/>
      <c r="S52" s="79"/>
    </row>
    <row r="53" spans="1:19" ht="15" customHeight="1" x14ac:dyDescent="0.25">
      <c r="A53" s="17"/>
      <c r="B53" s="57"/>
      <c r="C53" s="57"/>
      <c r="D53" s="57"/>
      <c r="E53" s="57"/>
      <c r="F53" s="17"/>
      <c r="G53" s="17"/>
      <c r="H53" s="17"/>
      <c r="I53" s="17"/>
      <c r="J53" s="17"/>
      <c r="K53" s="17"/>
      <c r="L53" s="130" t="s">
        <v>55</v>
      </c>
      <c r="M53" s="131"/>
      <c r="N53" s="131"/>
      <c r="O53" s="134"/>
      <c r="P53" s="135"/>
      <c r="Q53" s="17"/>
      <c r="R53" s="17"/>
      <c r="S53" s="58"/>
    </row>
    <row r="54" spans="1:19" x14ac:dyDescent="0.25">
      <c r="A54" s="17"/>
      <c r="B54" s="59"/>
      <c r="C54" s="59"/>
      <c r="D54" s="59"/>
      <c r="E54" s="43"/>
      <c r="F54" s="17"/>
      <c r="G54" s="17"/>
      <c r="H54" s="17"/>
      <c r="I54" s="17"/>
      <c r="J54" s="17"/>
      <c r="K54" s="17"/>
      <c r="L54" s="132"/>
      <c r="M54" s="133"/>
      <c r="N54" s="133"/>
      <c r="O54" s="136"/>
      <c r="P54" s="137"/>
      <c r="Q54" s="17"/>
      <c r="R54" s="17"/>
      <c r="S54" s="58"/>
    </row>
    <row r="55" spans="1:19" x14ac:dyDescent="0.25">
      <c r="A55" s="17"/>
      <c r="B55" s="43"/>
      <c r="C55" s="43"/>
      <c r="D55" s="43"/>
      <c r="E55" s="43"/>
      <c r="F55" s="17"/>
      <c r="G55" s="17"/>
      <c r="H55" s="17"/>
      <c r="I55" s="17"/>
      <c r="J55" s="17"/>
      <c r="K55" s="17"/>
      <c r="L55" s="138" t="s">
        <v>30</v>
      </c>
      <c r="M55" s="98" t="s">
        <v>39</v>
      </c>
      <c r="N55" s="139" t="s">
        <v>31</v>
      </c>
      <c r="O55" s="130" t="s">
        <v>32</v>
      </c>
      <c r="P55" s="141"/>
      <c r="Q55" s="98" t="s">
        <v>33</v>
      </c>
      <c r="R55" s="98" t="s">
        <v>54</v>
      </c>
      <c r="S55" s="98" t="s">
        <v>53</v>
      </c>
    </row>
    <row r="56" spans="1:19" x14ac:dyDescent="0.25">
      <c r="A56" s="17"/>
      <c r="B56" s="43"/>
      <c r="C56" s="43"/>
      <c r="D56" s="43"/>
      <c r="E56" s="43"/>
      <c r="F56" s="17"/>
      <c r="G56" s="17"/>
      <c r="H56" s="17"/>
      <c r="I56" s="17"/>
      <c r="J56" s="17"/>
      <c r="K56" s="17"/>
      <c r="L56" s="138"/>
      <c r="M56" s="98"/>
      <c r="N56" s="140"/>
      <c r="O56" s="142"/>
      <c r="P56" s="143"/>
      <c r="Q56" s="98"/>
      <c r="R56" s="98"/>
      <c r="S56" s="98"/>
    </row>
    <row r="57" spans="1:19" x14ac:dyDescent="0.25">
      <c r="A57" s="17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50"/>
      <c r="M57" s="50"/>
      <c r="N57" s="50"/>
      <c r="O57" s="118"/>
      <c r="P57" s="119"/>
      <c r="Q57" s="50"/>
      <c r="R57" s="72"/>
      <c r="S57" s="72">
        <f>SUM(L57:R57)</f>
        <v>0</v>
      </c>
    </row>
  </sheetData>
  <mergeCells count="34">
    <mergeCell ref="O57:P57"/>
    <mergeCell ref="L6:N6"/>
    <mergeCell ref="O6:R6"/>
    <mergeCell ref="L7:N7"/>
    <mergeCell ref="O7:R7"/>
    <mergeCell ref="Q52:R52"/>
    <mergeCell ref="N8:N9"/>
    <mergeCell ref="Q55:Q56"/>
    <mergeCell ref="R55:R56"/>
    <mergeCell ref="L53:N54"/>
    <mergeCell ref="O53:P54"/>
    <mergeCell ref="L55:L56"/>
    <mergeCell ref="M55:M56"/>
    <mergeCell ref="N55:N56"/>
    <mergeCell ref="O55:P56"/>
    <mergeCell ref="A2:P2"/>
    <mergeCell ref="A3:B3"/>
    <mergeCell ref="C3:E3"/>
    <mergeCell ref="F3:K3"/>
    <mergeCell ref="A4:B4"/>
    <mergeCell ref="C4:E4"/>
    <mergeCell ref="H8:H9"/>
    <mergeCell ref="A8:A9"/>
    <mergeCell ref="B8:B9"/>
    <mergeCell ref="C8:C9"/>
    <mergeCell ref="D8:D9"/>
    <mergeCell ref="E8:E9"/>
    <mergeCell ref="F8:F9"/>
    <mergeCell ref="G8:G9"/>
    <mergeCell ref="S55:S56"/>
    <mergeCell ref="J8:J9"/>
    <mergeCell ref="K8:K9"/>
    <mergeCell ref="L8:L9"/>
    <mergeCell ref="M8:M9"/>
  </mergeCells>
  <pageMargins left="0.7" right="0.7" top="0.75" bottom="0.75" header="0.3" footer="0.3"/>
  <pageSetup paperSize="8" scale="82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5"/>
  <sheetViews>
    <sheetView workbookViewId="0">
      <selection activeCell="C10" sqref="C10"/>
    </sheetView>
  </sheetViews>
  <sheetFormatPr baseColWidth="10" defaultRowHeight="15" x14ac:dyDescent="0.25"/>
  <cols>
    <col min="1" max="1" width="33.7109375" style="8" customWidth="1"/>
    <col min="2" max="2" width="15" style="8" customWidth="1"/>
    <col min="3" max="3" width="30.5703125" style="8" customWidth="1"/>
    <col min="4" max="4" width="9.5703125" style="8" customWidth="1"/>
    <col min="5" max="5" width="3.42578125" style="8" customWidth="1"/>
    <col min="6" max="6" width="13" customWidth="1"/>
    <col min="8" max="8" width="20.7109375" customWidth="1"/>
  </cols>
  <sheetData>
    <row r="1" spans="1:10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2.5" x14ac:dyDescent="0.3">
      <c r="A2" s="144" t="s">
        <v>38</v>
      </c>
      <c r="B2" s="144"/>
      <c r="C2" s="145"/>
      <c r="D2" s="145"/>
      <c r="E2" s="1"/>
      <c r="F2" s="1"/>
      <c r="G2" s="1"/>
      <c r="H2" s="1"/>
      <c r="I2" s="1"/>
      <c r="J2" s="1"/>
    </row>
    <row r="3" spans="1:10" ht="15.75" x14ac:dyDescent="0.25">
      <c r="A3" s="146" t="s">
        <v>57</v>
      </c>
      <c r="B3" s="146"/>
      <c r="C3" s="147"/>
      <c r="D3" s="147"/>
      <c r="E3" s="1"/>
      <c r="F3" s="1"/>
      <c r="G3" s="1"/>
      <c r="H3" s="1"/>
      <c r="I3" s="1"/>
      <c r="J3" s="1"/>
    </row>
    <row r="4" spans="1:10" ht="15.75" thickBot="1" x14ac:dyDescent="0.3">
      <c r="A4" s="148"/>
      <c r="B4" s="148"/>
      <c r="C4" s="145"/>
      <c r="D4" s="145"/>
      <c r="E4" s="1"/>
      <c r="F4" s="1"/>
      <c r="G4" s="1"/>
      <c r="H4" s="1"/>
      <c r="I4" s="1"/>
      <c r="J4" s="1"/>
    </row>
    <row r="5" spans="1:10" ht="17.25" thickTop="1" thickBot="1" x14ac:dyDescent="0.3">
      <c r="A5" s="70" t="s">
        <v>0</v>
      </c>
      <c r="B5" s="67" t="str">
        <f>Påmelding!C3</f>
        <v>Kristiansands Turnforening</v>
      </c>
      <c r="C5" s="69"/>
      <c r="D5" s="68"/>
      <c r="E5" s="1"/>
      <c r="F5" s="1"/>
      <c r="G5" s="1"/>
      <c r="H5" s="1"/>
      <c r="I5" s="1"/>
      <c r="J5" s="1"/>
    </row>
    <row r="6" spans="1:10" ht="15.75" thickTop="1" x14ac:dyDescent="0.25">
      <c r="A6" s="2"/>
      <c r="B6" s="2"/>
      <c r="C6" s="1"/>
      <c r="D6" s="1"/>
      <c r="E6" s="1"/>
      <c r="F6" s="1"/>
      <c r="G6" s="1"/>
      <c r="H6" s="1"/>
      <c r="I6" s="1"/>
      <c r="J6" s="1"/>
    </row>
    <row r="7" spans="1:10" ht="15" customHeight="1" x14ac:dyDescent="0.25">
      <c r="A7" s="3" t="s">
        <v>1</v>
      </c>
      <c r="B7" s="3" t="s">
        <v>42</v>
      </c>
      <c r="C7" s="4" t="s">
        <v>2</v>
      </c>
      <c r="D7" s="5" t="s">
        <v>3</v>
      </c>
      <c r="E7" s="1"/>
      <c r="F7" s="1"/>
      <c r="G7" s="1"/>
      <c r="H7" s="1"/>
      <c r="I7" s="1"/>
      <c r="J7" s="1"/>
    </row>
    <row r="8" spans="1:10" ht="15" customHeight="1" x14ac:dyDescent="0.25">
      <c r="A8" s="6" t="s">
        <v>4</v>
      </c>
      <c r="B8" s="93"/>
      <c r="C8" s="7">
        <v>700</v>
      </c>
      <c r="D8" s="9">
        <f>B8*C8</f>
        <v>0</v>
      </c>
      <c r="E8" s="1"/>
      <c r="F8" s="1"/>
      <c r="G8" s="1"/>
      <c r="H8" s="1"/>
      <c r="I8" s="1"/>
      <c r="J8" s="1"/>
    </row>
    <row r="9" spans="1:10" ht="15" customHeight="1" x14ac:dyDescent="0.25">
      <c r="A9" s="6" t="s">
        <v>5</v>
      </c>
      <c r="B9" s="6"/>
      <c r="C9" s="7">
        <v>645</v>
      </c>
      <c r="D9" s="9">
        <f t="shared" ref="D9:D14" si="0">B9*C9</f>
        <v>0</v>
      </c>
      <c r="E9" s="1"/>
      <c r="F9" s="1"/>
      <c r="G9" s="1"/>
      <c r="H9" s="1"/>
      <c r="I9" s="1"/>
      <c r="J9" s="1"/>
    </row>
    <row r="10" spans="1:10" ht="15" customHeight="1" x14ac:dyDescent="0.25">
      <c r="A10" s="76" t="s">
        <v>6</v>
      </c>
      <c r="B10" s="6"/>
      <c r="C10" s="7"/>
      <c r="D10" s="9">
        <f t="shared" si="0"/>
        <v>0</v>
      </c>
      <c r="E10" s="1"/>
      <c r="F10" s="1"/>
      <c r="G10" s="1"/>
      <c r="H10" s="1"/>
      <c r="I10" s="1"/>
      <c r="J10" s="1"/>
    </row>
    <row r="11" spans="1:10" ht="15" customHeight="1" x14ac:dyDescent="0.25">
      <c r="A11" s="9" t="s">
        <v>7</v>
      </c>
      <c r="B11" s="6"/>
      <c r="C11" s="7">
        <v>65</v>
      </c>
      <c r="D11" s="9">
        <f t="shared" si="0"/>
        <v>0</v>
      </c>
      <c r="E11" s="1"/>
      <c r="F11" s="1"/>
      <c r="G11" s="1"/>
      <c r="H11" s="1"/>
      <c r="I11" s="1"/>
      <c r="J11" s="1"/>
    </row>
    <row r="12" spans="1:10" ht="15" customHeight="1" x14ac:dyDescent="0.25">
      <c r="A12" s="6" t="s">
        <v>8</v>
      </c>
      <c r="B12" s="6"/>
      <c r="C12" s="7">
        <v>65</v>
      </c>
      <c r="D12" s="9">
        <f t="shared" si="0"/>
        <v>0</v>
      </c>
      <c r="E12" s="1"/>
      <c r="F12" s="1"/>
      <c r="G12" s="1"/>
      <c r="H12" s="1"/>
      <c r="I12" s="1"/>
      <c r="J12" s="1"/>
    </row>
    <row r="13" spans="1:10" ht="15" customHeight="1" x14ac:dyDescent="0.25">
      <c r="A13" s="6" t="s">
        <v>9</v>
      </c>
      <c r="B13" s="6"/>
      <c r="C13" s="7">
        <v>65</v>
      </c>
      <c r="D13" s="9">
        <f t="shared" si="0"/>
        <v>0</v>
      </c>
      <c r="E13" s="1"/>
      <c r="F13" s="1"/>
      <c r="G13" s="1"/>
      <c r="H13" s="1"/>
      <c r="I13" s="1"/>
      <c r="J13" s="1"/>
    </row>
    <row r="14" spans="1:10" ht="15" customHeight="1" x14ac:dyDescent="0.25">
      <c r="A14" s="6" t="s">
        <v>10</v>
      </c>
      <c r="B14" s="6"/>
      <c r="C14" s="7">
        <v>40</v>
      </c>
      <c r="D14" s="9">
        <f t="shared" si="0"/>
        <v>0</v>
      </c>
      <c r="E14" s="1"/>
      <c r="F14" s="1"/>
      <c r="G14" s="1"/>
      <c r="H14" s="1"/>
      <c r="I14" s="1"/>
      <c r="J14" s="1"/>
    </row>
    <row r="15" spans="1:10" ht="16.5" thickBot="1" x14ac:dyDescent="0.3">
      <c r="A15" s="73" t="s">
        <v>11</v>
      </c>
      <c r="B15" s="74"/>
      <c r="C15" s="75"/>
      <c r="D15" s="75">
        <f>SUM(D8:D14)</f>
        <v>0</v>
      </c>
      <c r="E15" s="1"/>
      <c r="F15" s="1"/>
      <c r="G15" s="1"/>
      <c r="H15" s="1"/>
      <c r="I15" s="1"/>
      <c r="J15" s="1"/>
    </row>
    <row r="16" spans="1:10" ht="15.75" thickTop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9.5" thickBot="1" x14ac:dyDescent="0.35">
      <c r="A17" s="84" t="s">
        <v>35</v>
      </c>
      <c r="B17" s="85"/>
      <c r="C17" s="85"/>
      <c r="D17" s="85"/>
      <c r="E17" s="1"/>
      <c r="F17" s="1"/>
      <c r="G17" s="1"/>
      <c r="H17" s="1"/>
      <c r="I17" s="1"/>
      <c r="J17" s="1"/>
    </row>
    <row r="18" spans="1:10" ht="15.75" x14ac:dyDescent="0.25">
      <c r="A18" s="86" t="s">
        <v>37</v>
      </c>
      <c r="B18" s="87" t="s">
        <v>36</v>
      </c>
      <c r="C18" s="95"/>
      <c r="D18" s="91" t="s">
        <v>34</v>
      </c>
      <c r="E18" s="1"/>
      <c r="F18" s="1"/>
      <c r="G18" s="1"/>
      <c r="H18" s="1"/>
      <c r="I18" s="1"/>
      <c r="J18" s="1"/>
    </row>
    <row r="19" spans="1:10" ht="15.75" x14ac:dyDescent="0.25">
      <c r="A19" s="88">
        <v>45306</v>
      </c>
      <c r="B19" s="89" t="s">
        <v>52</v>
      </c>
      <c r="C19" s="96"/>
      <c r="D19" s="94">
        <f>(10%)*D15</f>
        <v>0</v>
      </c>
      <c r="E19" s="1"/>
      <c r="F19" s="1"/>
      <c r="G19" s="1"/>
      <c r="H19" s="1"/>
      <c r="I19" s="1"/>
      <c r="J19" s="1"/>
    </row>
    <row r="20" spans="1:10" ht="16.5" thickBot="1" x14ac:dyDescent="0.3">
      <c r="A20" s="88">
        <v>45352</v>
      </c>
      <c r="B20" s="90" t="s">
        <v>51</v>
      </c>
      <c r="C20" s="97"/>
      <c r="D20" s="94">
        <f>(-C1440)*D15-D19</f>
        <v>0</v>
      </c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66" t="s">
        <v>12</v>
      </c>
      <c r="B22" s="61" t="s">
        <v>13</v>
      </c>
      <c r="C22" s="1"/>
      <c r="D22" s="1"/>
      <c r="E22" s="1"/>
      <c r="F22" s="1"/>
      <c r="G22" s="1"/>
      <c r="H22" s="1"/>
      <c r="I22" s="1"/>
      <c r="J22" s="1"/>
    </row>
    <row r="23" spans="1:10" ht="14.25" customHeight="1" x14ac:dyDescent="0.25">
      <c r="A23" s="66"/>
      <c r="B23" s="61"/>
      <c r="C23" s="1" t="str">
        <f>Påmelding!C3</f>
        <v>Kristiansands Turnforening</v>
      </c>
      <c r="D23" s="1"/>
      <c r="E23" s="1"/>
      <c r="F23" s="1"/>
      <c r="G23" s="1"/>
      <c r="H23" s="1"/>
      <c r="I23" s="1"/>
      <c r="J23" s="1"/>
    </row>
    <row r="24" spans="1:10" x14ac:dyDescent="0.25">
      <c r="A24" s="66" t="s">
        <v>14</v>
      </c>
      <c r="B24" s="62" t="s">
        <v>15</v>
      </c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2"/>
      <c r="B25" s="62" t="s">
        <v>16</v>
      </c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2"/>
      <c r="B26" s="62" t="s">
        <v>17</v>
      </c>
      <c r="C26" s="63"/>
      <c r="D26" s="1"/>
      <c r="E26" s="1"/>
      <c r="F26" s="1"/>
      <c r="G26" s="1"/>
      <c r="H26" s="1"/>
      <c r="I26" s="1"/>
      <c r="J26" s="1"/>
    </row>
    <row r="27" spans="1:10" x14ac:dyDescent="0.25">
      <c r="A27" s="2"/>
      <c r="B27" s="64" t="s">
        <v>18</v>
      </c>
      <c r="C27" s="65"/>
      <c r="D27" s="65"/>
      <c r="E27" s="1"/>
      <c r="F27" s="1"/>
      <c r="G27" s="1"/>
      <c r="H27" s="1"/>
      <c r="I27" s="1"/>
      <c r="J27" s="1"/>
    </row>
    <row r="28" spans="1:10" x14ac:dyDescent="0.25">
      <c r="A28" s="1"/>
      <c r="B28" s="1" t="s">
        <v>60</v>
      </c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</sheetData>
  <mergeCells count="3">
    <mergeCell ref="A2:D2"/>
    <mergeCell ref="A3:D3"/>
    <mergeCell ref="A4:D4"/>
  </mergeCells>
  <hyperlinks>
    <hyperlink ref="B22" r:id="rId1" xr:uid="{00000000-0004-0000-0100-000000000000}"/>
  </hyperlinks>
  <pageMargins left="0.7" right="0.7" top="0.75" bottom="0.75" header="0.3" footer="0.3"/>
  <pageSetup paperSize="9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67CB768B37B7445A07BB47AA61394C4" ma:contentTypeVersion="11" ma:contentTypeDescription="Opprett et nytt dokument." ma:contentTypeScope="" ma:versionID="f3ab60905d78f8c1ce7484f05ce9adc5">
  <xsd:schema xmlns:xsd="http://www.w3.org/2001/XMLSchema" xmlns:xs="http://www.w3.org/2001/XMLSchema" xmlns:p="http://schemas.microsoft.com/office/2006/metadata/properties" xmlns:ns3="10fd94b0-597f-4573-8889-73308d11df05" xmlns:ns4="d34483b9-128d-4b82-92a4-ce76d1cfef9c" targetNamespace="http://schemas.microsoft.com/office/2006/metadata/properties" ma:root="true" ma:fieldsID="5951909921f19b7032ccd049297b0793" ns3:_="" ns4:_="">
    <xsd:import namespace="10fd94b0-597f-4573-8889-73308d11df05"/>
    <xsd:import namespace="d34483b9-128d-4b82-92a4-ce76d1cfef9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d94b0-597f-4573-8889-73308d11df0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for deling av tip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483b9-128d-4b82-92a4-ce76d1cfe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D523CB-750A-42D6-9C25-9A2A702D53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fd94b0-597f-4573-8889-73308d11df05"/>
    <ds:schemaRef ds:uri="d34483b9-128d-4b82-92a4-ce76d1cfef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5B6EEF-E324-49F4-A42E-C1A88F4524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1C2F32-C1BA-42DE-8FCE-A678DBE440E7}">
  <ds:schemaRefs>
    <ds:schemaRef ds:uri="d34483b9-128d-4b82-92a4-ce76d1cfef9c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0fd94b0-597f-4573-8889-73308d11df0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Påmelding</vt:lpstr>
      <vt:lpstr>Oppgjørsskjema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</dc:creator>
  <cp:lastModifiedBy>ktfturn</cp:lastModifiedBy>
  <cp:lastPrinted>2023-08-18T10:17:35Z</cp:lastPrinted>
  <dcterms:created xsi:type="dcterms:W3CDTF">2015-11-01T12:54:06Z</dcterms:created>
  <dcterms:modified xsi:type="dcterms:W3CDTF">2023-10-19T07:13:29Z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0x010100167CB768B37B7445A07BB47AA61394C4</vt:lpwstr>
  </property>
</Properties>
</file>